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13_ncr:1_{6B033047-CDA5-4127-AFEB-A375CF1A2E6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テンプレート" sheetId="302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a">AND(ISNUMBER(#REF!),ISNUMBER(#REF!),ISNUMBER(#REF!),ISNUMBER(#REF!))</definedName>
    <definedName name="display_area_4" localSheetId="0">#REF!</definedName>
    <definedName name="display_area_4">#REF!</definedName>
    <definedName name="DSPIMO" localSheetId="0">#REF!</definedName>
    <definedName name="DSPIMO">#REF!</definedName>
    <definedName name="GoAssetChart" localSheetId="0">テンプレート!GoAssetChart</definedName>
    <definedName name="GoAssetChart">[1]!GoAssetChart</definedName>
    <definedName name="GoBack" localSheetId="0">テンプレート!GoBack</definedName>
    <definedName name="GoBack">[1]!GoBack</definedName>
    <definedName name="GoBalanceSheet" localSheetId="0">テンプレート!GoBalanceSheet</definedName>
    <definedName name="GoBalanceSheet">[1]!GoBalanceSheet</definedName>
    <definedName name="GoCashFlow" localSheetId="0">テンプレート!GoCashFlow</definedName>
    <definedName name="GoCashFlow">[1]!GoCashFlow</definedName>
    <definedName name="GoData" localSheetId="0">テンプレート!GoData</definedName>
    <definedName name="GoData">[1]!GoData</definedName>
    <definedName name="GoIncomeChart" localSheetId="0">テンプレート!GoIncomeChart</definedName>
    <definedName name="GoIncomeChart">[1]!GoIncomeChart</definedName>
    <definedName name="NUMCHECK" localSheetId="0">AND(ISNUMBER(#REF!),ISNUMBER(#REF!),ISNUMBER(#REF!),ISNUMBER(#REF!))</definedName>
    <definedName name="NUMCHECK">AND(ISNUMBER(#REF!),ISNUMBER(#REF!),ISNUMBER(#REF!),ISNUMBER(#REF!))</definedName>
    <definedName name="NUMCK">AND(ISNUMBER(#REF!),ISNUMBER(#REF!),ISNUMBER(#REF!),ISNUMBER(#REF!))</definedName>
    <definedName name="NUMENTRIES" localSheetId="0">#REF!</definedName>
    <definedName name="NUMENTRIES">#REF!</definedName>
    <definedName name="_xlnm.Print_Area" localSheetId="0">テンプレート!$A$1:$AG$62</definedName>
    <definedName name="square">"四角形 12"</definedName>
  </definedNames>
  <calcPr calcId="191029"/>
</workbook>
</file>

<file path=xl/calcChain.xml><?xml version="1.0" encoding="utf-8"?>
<calcChain xmlns="http://schemas.openxmlformats.org/spreadsheetml/2006/main">
  <c r="Z32" i="302" l="1"/>
  <c r="Z11" i="302"/>
  <c r="H12" i="302" l="1"/>
  <c r="U46" i="302" l="1"/>
  <c r="Z35" i="302" l="1"/>
  <c r="Z23" i="302"/>
  <c r="Z29" i="302"/>
  <c r="Z26" i="302"/>
  <c r="Z38" i="302" l="1"/>
  <c r="Z14" i="302"/>
  <c r="O22" i="302" l="1"/>
  <c r="Z20" i="302" s="1"/>
  <c r="T19" i="302" l="1"/>
  <c r="Z6" i="302"/>
  <c r="K19" i="302" l="1"/>
  <c r="Z17" i="302" s="1"/>
  <c r="A52" i="302"/>
  <c r="AA54" i="302"/>
  <c r="T54" i="302"/>
  <c r="M54" i="302"/>
  <c r="E58" i="302"/>
  <c r="AA1" i="302"/>
  <c r="Z8" i="302"/>
  <c r="AA51" i="302"/>
  <c r="T51" i="302"/>
  <c r="M51" i="302"/>
  <c r="V51" i="302" l="1"/>
  <c r="O51" i="302"/>
  <c r="AC51" i="302"/>
  <c r="U41" i="302"/>
  <c r="U43" i="302" s="1"/>
  <c r="U48" i="302" s="1"/>
  <c r="M58" i="302"/>
  <c r="I58" i="302" l="1"/>
  <c r="Q58" i="302"/>
  <c r="O54" i="302"/>
  <c r="AC54" i="302"/>
  <c r="V54" i="302"/>
  <c r="W58" i="302" l="1"/>
</calcChain>
</file>

<file path=xl/sharedStrings.xml><?xml version="1.0" encoding="utf-8"?>
<sst xmlns="http://schemas.openxmlformats.org/spreadsheetml/2006/main" count="202" uniqueCount="135">
  <si>
    <t>①</t>
    <phoneticPr fontId="1"/>
  </si>
  <si>
    <t>％</t>
    <phoneticPr fontId="1"/>
  </si>
  <si>
    <t>③</t>
    <phoneticPr fontId="1"/>
  </si>
  <si>
    <t>②</t>
    <phoneticPr fontId="1"/>
  </si>
  <si>
    <t>⑥</t>
    <phoneticPr fontId="1"/>
  </si>
  <si>
    <t>⑦</t>
    <phoneticPr fontId="1"/>
  </si>
  <si>
    <t>☆住宅ローン借入額</t>
    <rPh sb="1" eb="3">
      <t>ジュウタク</t>
    </rPh>
    <rPh sb="6" eb="8">
      <t>カリイレ</t>
    </rPh>
    <rPh sb="8" eb="9">
      <t>ガク</t>
    </rPh>
    <phoneticPr fontId="1"/>
  </si>
  <si>
    <t>☆決済時に銀行にご用意頂く金額</t>
    <rPh sb="1" eb="3">
      <t>ケッサイ</t>
    </rPh>
    <rPh sb="3" eb="4">
      <t>ジ</t>
    </rPh>
    <rPh sb="5" eb="7">
      <t>ギンコウ</t>
    </rPh>
    <rPh sb="9" eb="11">
      <t>ヨウイ</t>
    </rPh>
    <rPh sb="11" eb="12">
      <t>イタダ</t>
    </rPh>
    <rPh sb="13" eb="15">
      <t>キンガク</t>
    </rPh>
    <phoneticPr fontId="1"/>
  </si>
  <si>
    <t>様</t>
    <rPh sb="0" eb="1">
      <t>サマ</t>
    </rPh>
    <phoneticPr fontId="1"/>
  </si>
  <si>
    <t>※色付のセルは計算式が入っています。</t>
    <rPh sb="1" eb="2">
      <t>イロ</t>
    </rPh>
    <rPh sb="2" eb="3">
      <t>ツキ</t>
    </rPh>
    <rPh sb="7" eb="9">
      <t>ケイサン</t>
    </rPh>
    <rPh sb="9" eb="10">
      <t>シキ</t>
    </rPh>
    <rPh sb="11" eb="12">
      <t>ハイ</t>
    </rPh>
    <phoneticPr fontId="1"/>
  </si>
  <si>
    <t>入力順</t>
    <rPh sb="0" eb="2">
      <t>ニュウリョク</t>
    </rPh>
    <rPh sb="2" eb="3">
      <t>ジュン</t>
    </rPh>
    <phoneticPr fontId="1"/>
  </si>
  <si>
    <t>購入価格</t>
    <rPh sb="0" eb="2">
      <t>コウニュウ</t>
    </rPh>
    <rPh sb="2" eb="4">
      <t>カカク</t>
    </rPh>
    <phoneticPr fontId="1"/>
  </si>
  <si>
    <t>諸費用</t>
    <rPh sb="0" eb="1">
      <t>ショ</t>
    </rPh>
    <rPh sb="1" eb="3">
      <t>ヒヨウ</t>
    </rPh>
    <phoneticPr fontId="1"/>
  </si>
  <si>
    <t>借入額</t>
    <rPh sb="0" eb="2">
      <t>カリイレ</t>
    </rPh>
    <rPh sb="2" eb="3">
      <t>ガク</t>
    </rPh>
    <phoneticPr fontId="1"/>
  </si>
  <si>
    <t>契約時支払</t>
    <rPh sb="0" eb="2">
      <t>ケイヤク</t>
    </rPh>
    <rPh sb="2" eb="3">
      <t>ジ</t>
    </rPh>
    <rPh sb="3" eb="5">
      <t>シハライ</t>
    </rPh>
    <phoneticPr fontId="1"/>
  </si>
  <si>
    <t>○手付金</t>
    <rPh sb="1" eb="3">
      <t>テツケ</t>
    </rPh>
    <rPh sb="3" eb="4">
      <t>キン</t>
    </rPh>
    <phoneticPr fontId="1"/>
  </si>
  <si>
    <t>①契約書用印紙代</t>
    <rPh sb="1" eb="3">
      <t>ケイヤク</t>
    </rPh>
    <rPh sb="3" eb="4">
      <t>ショ</t>
    </rPh>
    <rPh sb="4" eb="5">
      <t>ヨウ</t>
    </rPh>
    <rPh sb="5" eb="7">
      <t>インシ</t>
    </rPh>
    <rPh sb="7" eb="8">
      <t>ダイ</t>
    </rPh>
    <phoneticPr fontId="1"/>
  </si>
  <si>
    <t>②仲介手数料（契約時）</t>
    <rPh sb="1" eb="3">
      <t>チュウカイ</t>
    </rPh>
    <rPh sb="3" eb="6">
      <t>テスウリョウ</t>
    </rPh>
    <rPh sb="7" eb="9">
      <t>ケイヤク</t>
    </rPh>
    <rPh sb="9" eb="10">
      <t>ジ</t>
    </rPh>
    <phoneticPr fontId="1"/>
  </si>
  <si>
    <t>⑨仲介手数料（決済時）</t>
    <rPh sb="1" eb="3">
      <t>チュウカイ</t>
    </rPh>
    <rPh sb="3" eb="6">
      <t>テスウリョウ</t>
    </rPh>
    <rPh sb="7" eb="9">
      <t>ケッサイ</t>
    </rPh>
    <rPh sb="9" eb="10">
      <t>ジ</t>
    </rPh>
    <phoneticPr fontId="1"/>
  </si>
  <si>
    <t>⑩火災保険料</t>
    <rPh sb="1" eb="3">
      <t>カサイ</t>
    </rPh>
    <rPh sb="3" eb="6">
      <t>ホケンリョウ</t>
    </rPh>
    <phoneticPr fontId="1"/>
  </si>
  <si>
    <t>総額</t>
    <rPh sb="0" eb="2">
      <t>ソウガク</t>
    </rPh>
    <phoneticPr fontId="1"/>
  </si>
  <si>
    <t>約</t>
    <rPh sb="0" eb="1">
      <t>ヤク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</si>
  <si>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</si>
  <si>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</si>
  <si>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.</t>
    <phoneticPr fontId="1"/>
  </si>
  <si>
    <t>☆諸費用　合計（①～⑪の合計）</t>
    <rPh sb="1" eb="4">
      <t>ショヒヨウ</t>
    </rPh>
    <rPh sb="5" eb="7">
      <t>ゴウケイ</t>
    </rPh>
    <rPh sb="12" eb="14">
      <t>ゴウケイ</t>
    </rPh>
    <phoneticPr fontId="1"/>
  </si>
  <si>
    <t>⑩</t>
    <phoneticPr fontId="1"/>
  </si>
  <si>
    <t>自動計算</t>
    <rPh sb="0" eb="2">
      <t>ジドウ</t>
    </rPh>
    <rPh sb="2" eb="4">
      <t>ケイサン</t>
    </rPh>
    <phoneticPr fontId="1"/>
  </si>
  <si>
    <t>万円以上</t>
    <rPh sb="0" eb="2">
      <t>マンエン</t>
    </rPh>
    <rPh sb="2" eb="4">
      <t>イジョウ</t>
    </rPh>
    <phoneticPr fontId="1"/>
  </si>
  <si>
    <t>（軽減処置）</t>
    <rPh sb="1" eb="3">
      <t>ケイゲン</t>
    </rPh>
    <rPh sb="3" eb="5">
      <t>ショチ</t>
    </rPh>
    <phoneticPr fontId="1"/>
  </si>
  <si>
    <t>万円以下：</t>
    <phoneticPr fontId="1"/>
  </si>
  <si>
    <t>1000万円超5000万円以下：</t>
    <phoneticPr fontId="1"/>
  </si>
  <si>
    <t>（当社規定）</t>
    <rPh sb="1" eb="3">
      <t>トウシャ</t>
    </rPh>
    <rPh sb="3" eb="5">
      <t>キテイ</t>
    </rPh>
    <phoneticPr fontId="1"/>
  </si>
  <si>
    <t>（契約時）</t>
    <rPh sb="1" eb="3">
      <t>ケイヤク</t>
    </rPh>
    <rPh sb="3" eb="4">
      <t>ジ</t>
    </rPh>
    <phoneticPr fontId="1"/>
  </si>
  <si>
    <t>（決済時）</t>
    <rPh sb="1" eb="3">
      <t>ケッサイ</t>
    </rPh>
    <rPh sb="3" eb="4">
      <t>ジ</t>
    </rPh>
    <phoneticPr fontId="1"/>
  </si>
  <si>
    <t>⑧</t>
    <phoneticPr fontId="1"/>
  </si>
  <si>
    <t>⑨</t>
    <phoneticPr fontId="1"/>
  </si>
  <si>
    <t>結果は、自動計算</t>
    <rPh sb="0" eb="2">
      <t>ケッカ</t>
    </rPh>
    <rPh sb="4" eb="6">
      <t>ジドウ</t>
    </rPh>
    <rPh sb="6" eb="8">
      <t>ケイサン</t>
    </rPh>
    <phoneticPr fontId="1"/>
  </si>
  <si>
    <t>=</t>
    <phoneticPr fontId="1"/>
  </si>
  <si>
    <t>☆自己資金</t>
    <rPh sb="1" eb="3">
      <t>ジコ</t>
    </rPh>
    <rPh sb="3" eb="5">
      <t>シキン</t>
    </rPh>
    <phoneticPr fontId="1"/>
  </si>
  <si>
    <t>資金計画書</t>
    <rPh sb="2" eb="4">
      <t>ケイカク</t>
    </rPh>
    <phoneticPr fontId="1"/>
  </si>
  <si>
    <t>住民票、印鑑証明書、課税証明書、公租証明書等、適合証明書等</t>
    <rPh sb="0" eb="3">
      <t>ジュウミンヒョウ</t>
    </rPh>
    <rPh sb="4" eb="6">
      <t>インカン</t>
    </rPh>
    <rPh sb="6" eb="9">
      <t>ショウメイショ</t>
    </rPh>
    <rPh sb="10" eb="12">
      <t>カゼイ</t>
    </rPh>
    <rPh sb="12" eb="15">
      <t>ショウメイショ</t>
    </rPh>
    <rPh sb="16" eb="18">
      <t>コウソ</t>
    </rPh>
    <rPh sb="18" eb="20">
      <t>ショウメイ</t>
    </rPh>
    <rPh sb="20" eb="21">
      <t>ショ</t>
    </rPh>
    <rPh sb="21" eb="22">
      <t>ナド</t>
    </rPh>
    <rPh sb="23" eb="25">
      <t>テキゴウ</t>
    </rPh>
    <rPh sb="25" eb="27">
      <t>ショウメイ</t>
    </rPh>
    <rPh sb="27" eb="28">
      <t>ショ</t>
    </rPh>
    <rPh sb="28" eb="29">
      <t>ナド</t>
    </rPh>
    <phoneticPr fontId="1"/>
  </si>
  <si>
    <t>万円</t>
    <rPh sb="0" eb="2">
      <t>マンエン</t>
    </rPh>
    <phoneticPr fontId="1"/>
  </si>
  <si>
    <t>円</t>
    <phoneticPr fontId="1"/>
  </si>
  <si>
    <t>円</t>
    <rPh sb="0" eb="1">
      <t>エン</t>
    </rPh>
    <phoneticPr fontId="1"/>
  </si>
  <si>
    <t>年間税額-(負担日数/365)。引渡し日、管理費等の額により変わります。</t>
    <rPh sb="21" eb="24">
      <t>カンリヒ</t>
    </rPh>
    <rPh sb="24" eb="25">
      <t>ナド</t>
    </rPh>
    <rPh sb="26" eb="27">
      <t>ガク</t>
    </rPh>
    <phoneticPr fontId="1"/>
  </si>
  <si>
    <t>物件種別（D4）</t>
    <rPh sb="0" eb="2">
      <t>ブッケン</t>
    </rPh>
    <rPh sb="2" eb="4">
      <t>シュベツ</t>
    </rPh>
    <phoneticPr fontId="1"/>
  </si>
  <si>
    <t>マンション</t>
    <phoneticPr fontId="1"/>
  </si>
  <si>
    <t>新築戸建て</t>
    <rPh sb="0" eb="2">
      <t>シンチク</t>
    </rPh>
    <rPh sb="2" eb="4">
      <t>コダ</t>
    </rPh>
    <phoneticPr fontId="1"/>
  </si>
  <si>
    <t>中古戸建て</t>
    <rPh sb="0" eb="2">
      <t>チュウコ</t>
    </rPh>
    <rPh sb="2" eb="4">
      <t>コダテ</t>
    </rPh>
    <phoneticPr fontId="1"/>
  </si>
  <si>
    <t>土地</t>
    <rPh sb="0" eb="2">
      <t>トチ</t>
    </rPh>
    <phoneticPr fontId="1"/>
  </si>
  <si>
    <t>投資用物件</t>
    <rPh sb="0" eb="2">
      <t>トウシ</t>
    </rPh>
    <rPh sb="2" eb="3">
      <t>ヨウ</t>
    </rPh>
    <rPh sb="3" eb="5">
      <t>ブッケン</t>
    </rPh>
    <phoneticPr fontId="1"/>
  </si>
  <si>
    <t>購入価格</t>
    <phoneticPr fontId="1"/>
  </si>
  <si>
    <t>☆</t>
    <phoneticPr fontId="1"/>
  </si>
  <si>
    <t>契約時に支払い</t>
    <rPh sb="4" eb="6">
      <t>シハラ</t>
    </rPh>
    <phoneticPr fontId="1"/>
  </si>
  <si>
    <t>※支払額は計算方法の差で実際の銀行ローンと若干違う場合がございます。</t>
    <rPh sb="1" eb="3">
      <t>シハライ</t>
    </rPh>
    <rPh sb="3" eb="4">
      <t>ガク</t>
    </rPh>
    <rPh sb="5" eb="7">
      <t>ケイサン</t>
    </rPh>
    <rPh sb="7" eb="9">
      <t>ホウホウ</t>
    </rPh>
    <rPh sb="10" eb="11">
      <t>サ</t>
    </rPh>
    <rPh sb="12" eb="14">
      <t>ジッサイ</t>
    </rPh>
    <rPh sb="15" eb="17">
      <t>ギンコウ</t>
    </rPh>
    <rPh sb="21" eb="23">
      <t>ジャッカン</t>
    </rPh>
    <rPh sb="23" eb="24">
      <t>チガ</t>
    </rPh>
    <rPh sb="25" eb="27">
      <t>バアイ</t>
    </rPh>
    <phoneticPr fontId="1"/>
  </si>
  <si>
    <t>円</t>
    <rPh sb="0" eb="1">
      <t>エン</t>
    </rPh>
    <phoneticPr fontId="1"/>
  </si>
  <si>
    <t>加算</t>
    <rPh sb="0" eb="2">
      <t>カサン</t>
    </rPh>
    <phoneticPr fontId="1"/>
  </si>
  <si>
    <t>管理費：</t>
    <rPh sb="0" eb="3">
      <t>カンリヒ</t>
    </rPh>
    <phoneticPr fontId="1"/>
  </si>
  <si>
    <t>修繕積立金：</t>
    <rPh sb="0" eb="2">
      <t>シュウゼン</t>
    </rPh>
    <rPh sb="2" eb="4">
      <t>ツミタテ</t>
    </rPh>
    <rPh sb="4" eb="5">
      <t>キン</t>
    </rPh>
    <phoneticPr fontId="1"/>
  </si>
  <si>
    <t>月々の支払シミュレーション</t>
    <rPh sb="0" eb="2">
      <t>ツキヅキ</t>
    </rPh>
    <rPh sb="3" eb="5">
      <t>シハライ</t>
    </rPh>
    <phoneticPr fontId="1"/>
  </si>
  <si>
    <t>決 済 時（最終お引渡日）に支払い</t>
    <rPh sb="6" eb="8">
      <t>サイシュウ</t>
    </rPh>
    <rPh sb="9" eb="11">
      <t>ヒキワタ</t>
    </rPh>
    <rPh sb="11" eb="12">
      <t>ビ</t>
    </rPh>
    <rPh sb="14" eb="16">
      <t>シハラ</t>
    </rPh>
    <phoneticPr fontId="1"/>
  </si>
  <si>
    <r>
      <t>諸　費　用</t>
    </r>
    <r>
      <rPr>
        <b/>
        <sz val="10"/>
        <color indexed="56"/>
        <rFont val="ＭＳ Ｐゴシック"/>
        <family val="3"/>
        <charset val="128"/>
      </rPr>
      <t>（資金がショートしないよう多めに予算をとっております。）</t>
    </r>
    <rPh sb="0" eb="1">
      <t>ショ</t>
    </rPh>
    <rPh sb="2" eb="3">
      <t>ヒ</t>
    </rPh>
    <rPh sb="4" eb="5">
      <t>ヨウ</t>
    </rPh>
    <phoneticPr fontId="1"/>
  </si>
  <si>
    <t>年</t>
    <rPh sb="0" eb="1">
      <t>ネン</t>
    </rPh>
    <phoneticPr fontId="1"/>
  </si>
  <si>
    <t>☆支払額合計（購入価格+諸費用）</t>
    <rPh sb="1" eb="3">
      <t>シハライ</t>
    </rPh>
    <rPh sb="3" eb="4">
      <t>ガク</t>
    </rPh>
    <rPh sb="4" eb="6">
      <t>ゴウケイ</t>
    </rPh>
    <rPh sb="7" eb="9">
      <t>コウニュウ</t>
    </rPh>
    <rPh sb="9" eb="11">
      <t>カカク</t>
    </rPh>
    <rPh sb="12" eb="15">
      <t>ショヒヨウ</t>
    </rPh>
    <phoneticPr fontId="1"/>
  </si>
  <si>
    <t>駐車場代：</t>
    <rPh sb="0" eb="3">
      <t>チュウシャジョウ</t>
    </rPh>
    <rPh sb="3" eb="4">
      <t>ダイ</t>
    </rPh>
    <phoneticPr fontId="1"/>
  </si>
  <si>
    <t>④住宅ローン保証料</t>
    <phoneticPr fontId="1"/>
  </si>
  <si>
    <t>⑤</t>
    <phoneticPr fontId="1"/>
  </si>
  <si>
    <t>手付金の額を入力します。</t>
    <rPh sb="0" eb="2">
      <t>テツケ</t>
    </rPh>
    <rPh sb="2" eb="3">
      <t>キン</t>
    </rPh>
    <rPh sb="4" eb="5">
      <t>ガク</t>
    </rPh>
    <rPh sb="6" eb="8">
      <t>ニュウリョク</t>
    </rPh>
    <phoneticPr fontId="1"/>
  </si>
  <si>
    <t>⑥金銭消費貸借契約書用印紙代</t>
    <rPh sb="1" eb="3">
      <t>キンセン</t>
    </rPh>
    <rPh sb="3" eb="5">
      <t>ショウヒ</t>
    </rPh>
    <rPh sb="5" eb="7">
      <t>タイシャク</t>
    </rPh>
    <rPh sb="7" eb="9">
      <t>ケイヤク</t>
    </rPh>
    <rPh sb="9" eb="10">
      <t>ショ</t>
    </rPh>
    <rPh sb="10" eb="11">
      <t>ヨウ</t>
    </rPh>
    <rPh sb="11" eb="13">
      <t>インシ</t>
    </rPh>
    <rPh sb="13" eb="14">
      <t>ダイ</t>
    </rPh>
    <phoneticPr fontId="1"/>
  </si>
  <si>
    <t>期間</t>
    <phoneticPr fontId="1"/>
  </si>
  <si>
    <t>⑪</t>
    <phoneticPr fontId="1"/>
  </si>
  <si>
    <t>④</t>
    <phoneticPr fontId="1"/>
  </si>
  <si>
    <t>○</t>
    <phoneticPr fontId="1"/>
  </si>
  <si>
    <t>➁</t>
    <phoneticPr fontId="1"/>
  </si>
  <si>
    <t>銀行の商品名と、金利を入力してください。</t>
    <rPh sb="0" eb="2">
      <t>ギンコウ</t>
    </rPh>
    <rPh sb="3" eb="6">
      <t>ショウヒンメイ</t>
    </rPh>
    <rPh sb="8" eb="10">
      <t>キンリ</t>
    </rPh>
    <rPh sb="11" eb="13">
      <t>ニュウリョク</t>
    </rPh>
    <phoneticPr fontId="1"/>
  </si>
  <si>
    <t>マンションの場合、管理費などを入力してください。</t>
    <rPh sb="6" eb="8">
      <t>バアイ</t>
    </rPh>
    <rPh sb="9" eb="12">
      <t>カンリヒ</t>
    </rPh>
    <rPh sb="15" eb="17">
      <t>ニュウリョク</t>
    </rPh>
    <phoneticPr fontId="1"/>
  </si>
  <si>
    <t>物件種別を選択します。
購入価格を入力します。</t>
    <phoneticPr fontId="1"/>
  </si>
  <si>
    <t>その他の費用を入力します。
端数を調整するとわかりやすいです。</t>
    <rPh sb="2" eb="3">
      <t>ホカ</t>
    </rPh>
    <rPh sb="4" eb="6">
      <t>ヒヨウ</t>
    </rPh>
    <rPh sb="7" eb="9">
      <t>ニュウリョク</t>
    </rPh>
    <phoneticPr fontId="1"/>
  </si>
  <si>
    <t>印紙代</t>
    <rPh sb="0" eb="2">
      <t>インシ</t>
    </rPh>
    <rPh sb="2" eb="3">
      <t>ダイ</t>
    </rPh>
    <phoneticPr fontId="1"/>
  </si>
  <si>
    <t>年数、保証金の額、広さ、保証の内容によって変わります。</t>
    <rPh sb="0" eb="2">
      <t>ネンスウ</t>
    </rPh>
    <rPh sb="3" eb="6">
      <t>ホショウキン</t>
    </rPh>
    <rPh sb="7" eb="8">
      <t>ガク</t>
    </rPh>
    <rPh sb="9" eb="10">
      <t>ヒロ</t>
    </rPh>
    <rPh sb="12" eb="14">
      <t>ホショウ</t>
    </rPh>
    <rPh sb="15" eb="17">
      <t>ナイヨウ</t>
    </rPh>
    <rPh sb="21" eb="22">
      <t>カ</t>
    </rPh>
    <phoneticPr fontId="1"/>
  </si>
  <si>
    <t>調達</t>
    <rPh sb="0" eb="2">
      <t>チョウタツ</t>
    </rPh>
    <phoneticPr fontId="1"/>
  </si>
  <si>
    <t>自動</t>
    <rPh sb="0" eb="2">
      <t>ジドウ</t>
    </rPh>
    <phoneticPr fontId="1"/>
  </si>
  <si>
    <t>手入力</t>
    <rPh sb="0" eb="1">
      <t>テ</t>
    </rPh>
    <rPh sb="1" eb="3">
      <t>ニュウリョク</t>
    </rPh>
    <phoneticPr fontId="1"/>
  </si>
  <si>
    <t>｛（物件価格＊3%＋60,000円）*1.01｝-契約時の支払い分
契約時と決済時に分けてお支払いお願いします。</t>
    <rPh sb="25" eb="28">
      <t>ケイヤクジ</t>
    </rPh>
    <rPh sb="29" eb="31">
      <t>シハラ</t>
    </rPh>
    <rPh sb="32" eb="33">
      <t>ブン</t>
    </rPh>
    <phoneticPr fontId="1"/>
  </si>
  <si>
    <t>調整後</t>
    <rPh sb="0" eb="2">
      <t>チョウセイ</t>
    </rPh>
    <rPh sb="2" eb="3">
      <t>ゴ</t>
    </rPh>
    <phoneticPr fontId="1"/>
  </si>
  <si>
    <t>④融資手数料</t>
    <rPh sb="1" eb="3">
      <t>ユウシ</t>
    </rPh>
    <rPh sb="3" eb="6">
      <t>テスウリョウ</t>
    </rPh>
    <phoneticPr fontId="1"/>
  </si>
  <si>
    <t>⑤フラット団体信用生命保険</t>
    <rPh sb="5" eb="7">
      <t>ダンタイ</t>
    </rPh>
    <rPh sb="7" eb="9">
      <t>シンヨウ</t>
    </rPh>
    <rPh sb="9" eb="11">
      <t>セイメイ</t>
    </rPh>
    <rPh sb="11" eb="13">
      <t>ホケン</t>
    </rPh>
    <phoneticPr fontId="1"/>
  </si>
  <si>
    <t>④フラット取扱事務手数料</t>
    <rPh sb="5" eb="7">
      <t>トリアツカイ</t>
    </rPh>
    <rPh sb="7" eb="9">
      <t>ジム</t>
    </rPh>
    <rPh sb="9" eb="12">
      <t>テスウリョウ</t>
    </rPh>
    <phoneticPr fontId="1"/>
  </si>
  <si>
    <t>融資/取扱手数料</t>
    <rPh sb="3" eb="5">
      <t>トリアツカ</t>
    </rPh>
    <rPh sb="5" eb="8">
      <t>テスウリョウ</t>
    </rPh>
    <phoneticPr fontId="1"/>
  </si>
  <si>
    <t>保証料</t>
    <rPh sb="0" eb="3">
      <t>ホショウリョウ</t>
    </rPh>
    <phoneticPr fontId="1"/>
  </si>
  <si>
    <t>フラット団体信用生命保険</t>
    <phoneticPr fontId="1"/>
  </si>
  <si>
    <t>①</t>
    <phoneticPr fontId="1"/>
  </si>
  <si>
    <t>②</t>
    <phoneticPr fontId="1"/>
  </si>
  <si>
    <t>⑤事務手数料</t>
    <rPh sb="1" eb="3">
      <t>ジム</t>
    </rPh>
    <rPh sb="3" eb="6">
      <t>テスウリョウ</t>
    </rPh>
    <phoneticPr fontId="1"/>
  </si>
  <si>
    <t>③銀行ローン借入額及び事務代行手数料</t>
    <rPh sb="1" eb="3">
      <t>ギンコウ</t>
    </rPh>
    <rPh sb="6" eb="8">
      <t>カリイレ</t>
    </rPh>
    <rPh sb="8" eb="9">
      <t>ガク</t>
    </rPh>
    <rPh sb="9" eb="10">
      <t>オヨ</t>
    </rPh>
    <rPh sb="11" eb="13">
      <t>ジム</t>
    </rPh>
    <rPh sb="13" eb="15">
      <t>ダイコウ</t>
    </rPh>
    <rPh sb="15" eb="18">
      <t>テスウリョウ</t>
    </rPh>
    <phoneticPr fontId="1"/>
  </si>
  <si>
    <t>当社提携ローンの場合住宅ローン事務代行手数料</t>
    <rPh sb="0" eb="2">
      <t>トウシャ</t>
    </rPh>
    <rPh sb="2" eb="4">
      <t>テイケイ</t>
    </rPh>
    <rPh sb="8" eb="10">
      <t>バアイ</t>
    </rPh>
    <phoneticPr fontId="1"/>
  </si>
  <si>
    <t>保証料取扱</t>
    <rPh sb="0" eb="3">
      <t>ホショウリョウ</t>
    </rPh>
    <rPh sb="3" eb="5">
      <t>トリアツカ</t>
    </rPh>
    <phoneticPr fontId="1"/>
  </si>
  <si>
    <t>銀行事務</t>
    <rPh sb="0" eb="2">
      <t>ギンコウ</t>
    </rPh>
    <rPh sb="2" eb="4">
      <t>ジム</t>
    </rPh>
    <phoneticPr fontId="1"/>
  </si>
  <si>
    <t>⑦登記費用（登録免許税・登記手数料・新築は表題含む）</t>
    <rPh sb="1" eb="3">
      <t>トウキ</t>
    </rPh>
    <rPh sb="3" eb="5">
      <t>ヒヨウ</t>
    </rPh>
    <rPh sb="6" eb="8">
      <t>トウロク</t>
    </rPh>
    <rPh sb="8" eb="11">
      <t>メンキョゼイ</t>
    </rPh>
    <rPh sb="12" eb="14">
      <t>トウキ</t>
    </rPh>
    <rPh sb="14" eb="17">
      <t>テスウリョウ</t>
    </rPh>
    <rPh sb="18" eb="20">
      <t>シンチク</t>
    </rPh>
    <rPh sb="21" eb="23">
      <t>ヒョウダイ</t>
    </rPh>
    <rPh sb="23" eb="24">
      <t>フク</t>
    </rPh>
    <phoneticPr fontId="1"/>
  </si>
  <si>
    <t>借入額、評価額、延床、土地の広さ等により変わります。家屋証明の取得なしやﾍﾟｱﾛｰﾝは+約10万円</t>
    <rPh sb="11" eb="13">
      <t>トチ</t>
    </rPh>
    <rPh sb="20" eb="21">
      <t>カ</t>
    </rPh>
    <rPh sb="26" eb="28">
      <t>カオク</t>
    </rPh>
    <rPh sb="28" eb="30">
      <t>ショウメイ</t>
    </rPh>
    <rPh sb="31" eb="33">
      <t>シュトク</t>
    </rPh>
    <phoneticPr fontId="1"/>
  </si>
  <si>
    <t>登記費用</t>
    <rPh sb="0" eb="2">
      <t>トウキ</t>
    </rPh>
    <rPh sb="2" eb="4">
      <t>ヒヨウ</t>
    </rPh>
    <phoneticPr fontId="1"/>
  </si>
  <si>
    <t>清算金</t>
    <rPh sb="0" eb="3">
      <t>セイサンキン</t>
    </rPh>
    <phoneticPr fontId="1"/>
  </si>
  <si>
    <t>⑧固定資産・都市計画税、管理費等の清算金</t>
    <rPh sb="1" eb="3">
      <t>コテイ</t>
    </rPh>
    <rPh sb="3" eb="5">
      <t>シサン</t>
    </rPh>
    <rPh sb="6" eb="8">
      <t>トシ</t>
    </rPh>
    <rPh sb="8" eb="10">
      <t>ケイカク</t>
    </rPh>
    <rPh sb="10" eb="11">
      <t>ゼイ</t>
    </rPh>
    <rPh sb="12" eb="15">
      <t>カンリヒ</t>
    </rPh>
    <rPh sb="15" eb="16">
      <t>ナド</t>
    </rPh>
    <rPh sb="17" eb="20">
      <t>セイサンキン</t>
    </rPh>
    <phoneticPr fontId="1"/>
  </si>
  <si>
    <t>火災保険</t>
    <rPh sb="0" eb="2">
      <t>カサイ</t>
    </rPh>
    <rPh sb="2" eb="4">
      <t>ホケン</t>
    </rPh>
    <phoneticPr fontId="1"/>
  </si>
  <si>
    <t>契約時に売主様に預け、決済時に物件価格に充当されます。全額借入の場合戻ってきます。</t>
    <rPh sb="0" eb="2">
      <t>ケイヤク</t>
    </rPh>
    <rPh sb="2" eb="3">
      <t>ジ</t>
    </rPh>
    <rPh sb="27" eb="29">
      <t>ゼンガク</t>
    </rPh>
    <rPh sb="29" eb="30">
      <t>カ</t>
    </rPh>
    <rPh sb="30" eb="31">
      <t>イ</t>
    </rPh>
    <rPh sb="32" eb="34">
      <t>バアイ</t>
    </rPh>
    <rPh sb="34" eb="35">
      <t>モド</t>
    </rPh>
    <phoneticPr fontId="1"/>
  </si>
  <si>
    <t>手付金</t>
    <rPh sb="0" eb="2">
      <t>テツケ</t>
    </rPh>
    <rPh sb="2" eb="3">
      <t>キン</t>
    </rPh>
    <phoneticPr fontId="1"/>
  </si>
  <si>
    <t>契約時にお支払い分</t>
    <rPh sb="8" eb="9">
      <t>ブン</t>
    </rPh>
    <phoneticPr fontId="1"/>
  </si>
  <si>
    <t>％税込</t>
    <rPh sb="1" eb="3">
      <t>ゼイコ</t>
    </rPh>
    <phoneticPr fontId="1"/>
  </si>
  <si>
    <t>⑪その他、オプション工事代、リフォーム費用、予備費</t>
    <rPh sb="3" eb="4">
      <t>ホカ</t>
    </rPh>
    <rPh sb="10" eb="12">
      <t>コウジ</t>
    </rPh>
    <rPh sb="12" eb="13">
      <t>ダイ</t>
    </rPh>
    <rPh sb="19" eb="21">
      <t>ヒヨウ</t>
    </rPh>
    <phoneticPr fontId="1"/>
  </si>
  <si>
    <t>その他</t>
    <rPh sb="2" eb="3">
      <t>ホカ</t>
    </rPh>
    <phoneticPr fontId="1"/>
  </si>
  <si>
    <t>（▲マイナスの場合は、余りの金額となりますので、口座にご用意する必要はございません。）</t>
    <rPh sb="7" eb="9">
      <t>バアイ</t>
    </rPh>
    <rPh sb="11" eb="12">
      <t>アマ</t>
    </rPh>
    <rPh sb="14" eb="16">
      <t>キンガク</t>
    </rPh>
    <rPh sb="24" eb="26">
      <t>コウザ</t>
    </rPh>
    <rPh sb="28" eb="30">
      <t>ヨウイ</t>
    </rPh>
    <rPh sb="32" eb="34">
      <t>ヒツヨウ</t>
    </rPh>
    <phoneticPr fontId="1"/>
  </si>
  <si>
    <t>契約金額別印紙代を入力してください。</t>
    <rPh sb="0" eb="2">
      <t>ケイヤク</t>
    </rPh>
    <rPh sb="2" eb="4">
      <t>キンガク</t>
    </rPh>
    <rPh sb="4" eb="5">
      <t>ベツ</t>
    </rPh>
    <rPh sb="5" eb="8">
      <t>インシダイ</t>
    </rPh>
    <rPh sb="9" eb="11">
      <t>ニュウリョク</t>
    </rPh>
    <phoneticPr fontId="1"/>
  </si>
  <si>
    <t>簡易式で上限額が自動計算されます。
契約時の支払がある場合は入力ください。</t>
    <rPh sb="0" eb="2">
      <t>カンイ</t>
    </rPh>
    <rPh sb="2" eb="3">
      <t>シキ</t>
    </rPh>
    <rPh sb="4" eb="6">
      <t>ジョウゲン</t>
    </rPh>
    <rPh sb="6" eb="7">
      <t>ガク</t>
    </rPh>
    <rPh sb="8" eb="10">
      <t>ジドウ</t>
    </rPh>
    <rPh sb="10" eb="12">
      <t>ケイサン</t>
    </rPh>
    <rPh sb="18" eb="20">
      <t>ケイヤク</t>
    </rPh>
    <rPh sb="20" eb="21">
      <t>ジ</t>
    </rPh>
    <rPh sb="22" eb="24">
      <t>シハライ</t>
    </rPh>
    <rPh sb="27" eb="29">
      <t>バアイ</t>
    </rPh>
    <rPh sb="30" eb="32">
      <t>ニュウリョク</t>
    </rPh>
    <phoneticPr fontId="1"/>
  </si>
  <si>
    <t>ローン借入額と期間を入力してください。
事務代行手数料を入力してください。</t>
    <rPh sb="3" eb="5">
      <t>カリイレ</t>
    </rPh>
    <rPh sb="5" eb="6">
      <t>ガク</t>
    </rPh>
    <rPh sb="7" eb="9">
      <t>キカン</t>
    </rPh>
    <rPh sb="10" eb="12">
      <t>ニュウリョク</t>
    </rPh>
    <phoneticPr fontId="1"/>
  </si>
  <si>
    <t>保証料が概算で自動計算されます。手入力で変更可能です。手数料は利率を入力</t>
    <rPh sb="0" eb="3">
      <t>ホショウリョウ</t>
    </rPh>
    <rPh sb="4" eb="6">
      <t>ガイサン</t>
    </rPh>
    <rPh sb="7" eb="9">
      <t>ジドウ</t>
    </rPh>
    <rPh sb="9" eb="11">
      <t>ケイサン</t>
    </rPh>
    <rPh sb="16" eb="17">
      <t>テ</t>
    </rPh>
    <rPh sb="17" eb="19">
      <t>ニュウリョク</t>
    </rPh>
    <rPh sb="20" eb="22">
      <t>ヘンコウ</t>
    </rPh>
    <rPh sb="22" eb="24">
      <t>カノウ</t>
    </rPh>
    <rPh sb="27" eb="30">
      <t>テスウリョウ</t>
    </rPh>
    <rPh sb="31" eb="33">
      <t>リリツ</t>
    </rPh>
    <rPh sb="34" eb="36">
      <t>ニュウリョク</t>
    </rPh>
    <phoneticPr fontId="1"/>
  </si>
  <si>
    <t>各種手数料を入力してください。
フラットの際は、団信保険料を入力。</t>
    <rPh sb="0" eb="2">
      <t>カクシュ</t>
    </rPh>
    <rPh sb="2" eb="5">
      <t>テスウリョウ</t>
    </rPh>
    <rPh sb="6" eb="8">
      <t>ニュウリョク</t>
    </rPh>
    <rPh sb="21" eb="22">
      <t>サイ</t>
    </rPh>
    <rPh sb="24" eb="25">
      <t>ダン</t>
    </rPh>
    <rPh sb="25" eb="26">
      <t>シン</t>
    </rPh>
    <rPh sb="26" eb="29">
      <t>ホケンリョウ</t>
    </rPh>
    <rPh sb="30" eb="32">
      <t>ニュウリョク</t>
    </rPh>
    <phoneticPr fontId="1"/>
  </si>
  <si>
    <t>金消契約印紙代を入力してください。</t>
    <rPh sb="0" eb="4">
      <t>キンショウケイヤク</t>
    </rPh>
    <rPh sb="4" eb="7">
      <t>インシダイ</t>
    </rPh>
    <rPh sb="8" eb="10">
      <t>ニュウリョク</t>
    </rPh>
    <phoneticPr fontId="1"/>
  </si>
  <si>
    <t>決済月から予想額を入力してくだい。</t>
    <rPh sb="5" eb="7">
      <t>ヨソウ</t>
    </rPh>
    <rPh sb="7" eb="8">
      <t>ガク</t>
    </rPh>
    <phoneticPr fontId="1"/>
  </si>
  <si>
    <t>登記費用の予想額を入力してください。</t>
    <rPh sb="0" eb="2">
      <t>トウキ</t>
    </rPh>
    <rPh sb="2" eb="4">
      <t>ヒヨウ</t>
    </rPh>
    <rPh sb="5" eb="7">
      <t>ヨソウ</t>
    </rPh>
    <rPh sb="7" eb="8">
      <t>ガク</t>
    </rPh>
    <rPh sb="9" eb="11">
      <t>ニュウリョク</t>
    </rPh>
    <phoneticPr fontId="1"/>
  </si>
  <si>
    <t>火災保険額の予想額を入力してください。</t>
    <rPh sb="0" eb="2">
      <t>カサイ</t>
    </rPh>
    <rPh sb="2" eb="4">
      <t>ホケン</t>
    </rPh>
    <rPh sb="4" eb="5">
      <t>ガク</t>
    </rPh>
    <rPh sb="6" eb="8">
      <t>ヨソウ</t>
    </rPh>
    <rPh sb="8" eb="9">
      <t>ガク</t>
    </rPh>
    <rPh sb="10" eb="12">
      <t>ニュウリョク</t>
    </rPh>
    <phoneticPr fontId="1"/>
  </si>
  <si>
    <t>※資金計画書は、概算による額となっています。</t>
    <rPh sb="1" eb="3">
      <t>シキン</t>
    </rPh>
    <rPh sb="3" eb="5">
      <t>ケイカク</t>
    </rPh>
    <rPh sb="5" eb="6">
      <t>ショ</t>
    </rPh>
    <rPh sb="8" eb="10">
      <t>ガイサン</t>
    </rPh>
    <rPh sb="13" eb="14">
      <t>ガク</t>
    </rPh>
    <phoneticPr fontId="1"/>
  </si>
  <si>
    <t>借入額や抵当権の設定の数によって変わります。
銀行との契約時に必要になる場合がございます。</t>
    <rPh sb="0" eb="2">
      <t>カリイレ</t>
    </rPh>
    <rPh sb="2" eb="3">
      <t>ガク</t>
    </rPh>
    <rPh sb="4" eb="7">
      <t>テイトウケン</t>
    </rPh>
    <rPh sb="8" eb="10">
      <t>セッテイ</t>
    </rPh>
    <rPh sb="11" eb="12">
      <t>カズ</t>
    </rPh>
    <rPh sb="16" eb="17">
      <t>カ</t>
    </rPh>
    <rPh sb="23" eb="25">
      <t>ギンコウ</t>
    </rPh>
    <rPh sb="27" eb="29">
      <t>ケイヤク</t>
    </rPh>
    <rPh sb="29" eb="30">
      <t>ジ</t>
    </rPh>
    <rPh sb="31" eb="33">
      <t>ヒツヨウ</t>
    </rPh>
    <rPh sb="36" eb="38">
      <t>バアイ</t>
    </rPh>
    <phoneticPr fontId="1"/>
  </si>
  <si>
    <t>ろうきん</t>
    <phoneticPr fontId="1"/>
  </si>
  <si>
    <t>https://fudousan-tools.info/</t>
    <phoneticPr fontId="1"/>
  </si>
  <si>
    <t>⇐テンプレート多数！無料ダウンロード</t>
    <phoneticPr fontId="1"/>
  </si>
  <si>
    <t>住宅ローンの借入額</t>
    <rPh sb="0" eb="2">
      <t>ジュウタク</t>
    </rPh>
    <rPh sb="6" eb="9">
      <t>カリイレガク</t>
    </rPh>
    <phoneticPr fontId="1"/>
  </si>
  <si>
    <t>期間</t>
    <rPh sb="0" eb="2">
      <t>キカン</t>
    </rPh>
    <phoneticPr fontId="1"/>
  </si>
  <si>
    <t>歳</t>
    <rPh sb="0" eb="1">
      <t>サイサイ</t>
    </rPh>
    <phoneticPr fontId="1"/>
  </si>
  <si>
    <t>素敵なマイホーム</t>
    <rPh sb="0" eb="2">
      <t>ステキステキステキ</t>
    </rPh>
    <phoneticPr fontId="1"/>
  </si>
  <si>
    <t>都市銀行</t>
    <rPh sb="0" eb="4">
      <t>トシギンコウヘンドウ</t>
    </rPh>
    <phoneticPr fontId="1"/>
  </si>
  <si>
    <t>フラット25</t>
    <phoneticPr fontId="1"/>
  </si>
  <si>
    <t>自動計算、真ん中入力可</t>
    <rPh sb="0" eb="2">
      <t>ジドウ</t>
    </rPh>
    <rPh sb="2" eb="4">
      <t>ケイサン</t>
    </rPh>
    <rPh sb="5" eb="6">
      <t>マ</t>
    </rPh>
    <rPh sb="7" eb="8">
      <t>ナカ</t>
    </rPh>
    <rPh sb="8" eb="10">
      <t>ニュウリョク</t>
    </rPh>
    <rPh sb="10" eb="11">
      <t>カ</t>
    </rPh>
    <phoneticPr fontId="1"/>
  </si>
  <si>
    <t>不動産EXCEL無料ツール集</t>
    <rPh sb="0" eb="3">
      <t>フドウサン</t>
    </rPh>
    <rPh sb="8" eb="10">
      <t>ムリョウ</t>
    </rPh>
    <rPh sb="13" eb="14">
      <t>シュウ</t>
    </rPh>
    <phoneticPr fontId="1"/>
  </si>
  <si>
    <t>沖縄 太郎</t>
    <rPh sb="0" eb="2">
      <t>オキナワ</t>
    </rPh>
    <rPh sb="3" eb="5">
      <t>タロウオキナワタロウ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</si>
</sst>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▲ &quot;#,##0"/>
    <numFmt numFmtId="177" formatCode="0.000_ "/>
    <numFmt numFmtId="178" formatCode="#,###&quot;円&quot;"/>
    <numFmt numFmtId="179" formatCode="yyyy&quot;年&quot;m&quot;月&quot;d&quot;日&quot;;@"/>
    <numFmt numFmtId="180" formatCode="#,##0_ "/>
    <numFmt numFmtId="181" formatCode="#,##0;[Red]#,##0"/>
  </numFmts>
  <fonts count="6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u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18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i/>
      <sz val="15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7"/>
      <name val="ＭＳ Ｐゴシック"/>
      <family val="3"/>
      <charset val="128"/>
    </font>
    <font>
      <b/>
      <sz val="13"/>
      <color indexed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indexed="9"/>
      <name val="ＭＳ Ｐゴシック"/>
      <family val="3"/>
      <charset val="128"/>
    </font>
    <font>
      <b/>
      <sz val="16"/>
      <color indexed="56"/>
      <name val="ＭＳ Ｐゴシック"/>
      <family val="3"/>
      <charset val="128"/>
    </font>
    <font>
      <b/>
      <sz val="14"/>
      <color indexed="5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24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4"/>
      <color indexed="9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2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.5"/>
      <color indexed="17"/>
      <name val="ＭＳ Ｐゴシック"/>
      <family val="3"/>
      <charset val="128"/>
    </font>
    <font>
      <b/>
      <sz val="18"/>
      <color indexed="13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color indexed="60"/>
      <name val="ＭＳ Ｐゴシック"/>
      <family val="3"/>
      <charset val="128"/>
    </font>
    <font>
      <b/>
      <sz val="11.5"/>
      <color indexed="18"/>
      <name val="ＭＳ Ｐゴシック"/>
      <family val="3"/>
      <charset val="128"/>
    </font>
    <font>
      <b/>
      <sz val="24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24"/>
      <color indexed="13"/>
      <name val="ＭＳ Ｐゴシック"/>
      <family val="3"/>
      <charset val="128"/>
    </font>
    <font>
      <sz val="24"/>
      <color indexed="56"/>
      <name val="ＭＳ Ｐゴシック"/>
      <family val="3"/>
      <charset val="128"/>
    </font>
    <font>
      <b/>
      <sz val="24"/>
      <color indexed="13"/>
      <name val="ＭＳ Ｐゴシック"/>
      <family val="3"/>
      <charset val="128"/>
    </font>
    <font>
      <b/>
      <sz val="10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2"/>
      <color indexed="13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color theme="4" tint="-0.499984740745262"/>
      <name val="ＭＳ Ｐゴシック"/>
      <family val="3"/>
      <charset val="128"/>
    </font>
    <font>
      <b/>
      <sz val="24"/>
      <color theme="4" tint="-0.499984740745262"/>
      <name val="ＭＳ Ｐゴシック"/>
      <family val="3"/>
      <charset val="128"/>
    </font>
    <font>
      <sz val="24"/>
      <color theme="4" tint="-0.499984740745262"/>
      <name val="ＭＳ Ｐゴシック"/>
      <family val="3"/>
      <charset val="128"/>
    </font>
    <font>
      <sz val="10"/>
      <color theme="4" tint="-0.499984740745262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59">
    <xf numFmtId="0" fontId="0" fillId="0" borderId="0" xfId="0"/>
    <xf numFmtId="178" fontId="8" fillId="0" borderId="0" xfId="0" applyNumberFormat="1" applyFont="1" applyBorder="1" applyAlignment="1">
      <alignment horizontal="center" shrinkToFit="1"/>
    </xf>
    <xf numFmtId="0" fontId="0" fillId="0" borderId="0" xfId="0" applyFont="1"/>
    <xf numFmtId="0" fontId="0" fillId="0" borderId="0" xfId="0" applyFont="1" applyBorder="1"/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wrapText="1" shrinkToFit="1"/>
    </xf>
    <xf numFmtId="0" fontId="6" fillId="0" borderId="0" xfId="0" applyFont="1" applyBorder="1" applyAlignment="1">
      <alignment vertical="top" wrapText="1" shrinkToFit="1"/>
    </xf>
    <xf numFmtId="0" fontId="0" fillId="0" borderId="1" xfId="0" applyFont="1" applyBorder="1" applyAlignment="1" applyProtection="1">
      <alignment shrinkToFit="1"/>
      <protection hidden="1"/>
    </xf>
    <xf numFmtId="0" fontId="0" fillId="0" borderId="4" xfId="0" applyFont="1" applyBorder="1" applyAlignment="1" applyProtection="1">
      <alignment shrinkToFit="1"/>
      <protection hidden="1"/>
    </xf>
    <xf numFmtId="0" fontId="0" fillId="0" borderId="5" xfId="0" applyFont="1" applyBorder="1" applyAlignment="1" applyProtection="1">
      <alignment shrinkToFit="1"/>
      <protection hidden="1"/>
    </xf>
    <xf numFmtId="0" fontId="0" fillId="0" borderId="3" xfId="0" applyFont="1" applyBorder="1" applyAlignment="1" applyProtection="1">
      <alignment vertical="top" shrinkToFit="1"/>
      <protection hidden="1"/>
    </xf>
    <xf numFmtId="0" fontId="0" fillId="0" borderId="4" xfId="0" applyFont="1" applyBorder="1" applyAlignment="1" applyProtection="1">
      <alignment vertical="center" shrinkToFit="1"/>
      <protection hidden="1"/>
    </xf>
    <xf numFmtId="0" fontId="0" fillId="0" borderId="5" xfId="0" applyFont="1" applyBorder="1" applyAlignment="1" applyProtection="1">
      <alignment vertical="center" shrinkToFit="1"/>
      <protection hidden="1"/>
    </xf>
    <xf numFmtId="0" fontId="0" fillId="0" borderId="4" xfId="0" applyFont="1" applyFill="1" applyBorder="1" applyAlignment="1" applyProtection="1">
      <alignment shrinkToFit="1"/>
      <protection hidden="1"/>
    </xf>
    <xf numFmtId="0" fontId="0" fillId="0" borderId="5" xfId="0" applyFont="1" applyFill="1" applyBorder="1" applyAlignment="1" applyProtection="1">
      <alignment shrinkToFit="1"/>
      <protection hidden="1"/>
    </xf>
    <xf numFmtId="0" fontId="28" fillId="3" borderId="0" xfId="0" applyFont="1" applyFill="1" applyBorder="1" applyAlignment="1" applyProtection="1">
      <alignment horizontal="left" shrinkToFit="1"/>
      <protection hidden="1"/>
    </xf>
    <xf numFmtId="0" fontId="6" fillId="3" borderId="0" xfId="0" applyFont="1" applyFill="1" applyBorder="1" applyAlignment="1" applyProtection="1">
      <alignment shrinkToFit="1"/>
      <protection hidden="1"/>
    </xf>
    <xf numFmtId="0" fontId="6" fillId="3" borderId="6" xfId="0" applyFont="1" applyFill="1" applyBorder="1" applyAlignment="1" applyProtection="1">
      <alignment vertical="center" shrinkToFit="1"/>
      <protection hidden="1"/>
    </xf>
    <xf numFmtId="0" fontId="6" fillId="3" borderId="7" xfId="0" applyFont="1" applyFill="1" applyBorder="1" applyAlignment="1" applyProtection="1">
      <alignment shrinkToFit="1"/>
      <protection hidden="1"/>
    </xf>
    <xf numFmtId="0" fontId="28" fillId="3" borderId="0" xfId="0" applyFont="1" applyFill="1" applyBorder="1" applyAlignment="1" applyProtection="1">
      <alignment shrinkToFit="1"/>
      <protection hidden="1"/>
    </xf>
    <xf numFmtId="0" fontId="22" fillId="3" borderId="0" xfId="0" applyFont="1" applyFill="1" applyBorder="1" applyAlignment="1" applyProtection="1">
      <alignment vertical="center" shrinkToFit="1"/>
      <protection hidden="1"/>
    </xf>
    <xf numFmtId="0" fontId="28" fillId="3" borderId="3" xfId="0" applyFont="1" applyFill="1" applyBorder="1" applyAlignment="1" applyProtection="1">
      <alignment shrinkToFit="1"/>
      <protection hidden="1"/>
    </xf>
    <xf numFmtId="0" fontId="22" fillId="3" borderId="3" xfId="0" applyFont="1" applyFill="1" applyBorder="1" applyAlignment="1" applyProtection="1">
      <alignment vertical="center" shrinkToFit="1"/>
      <protection hidden="1"/>
    </xf>
    <xf numFmtId="0" fontId="8" fillId="3" borderId="3" xfId="0" applyFont="1" applyFill="1" applyBorder="1" applyAlignment="1" applyProtection="1">
      <alignment horizontal="left" vertical="center" shrinkToFit="1"/>
      <protection hidden="1"/>
    </xf>
    <xf numFmtId="0" fontId="8" fillId="3" borderId="8" xfId="0" applyFont="1" applyFill="1" applyBorder="1" applyAlignment="1" applyProtection="1">
      <alignment horizontal="left" vertical="center" shrinkToFit="1"/>
      <protection hidden="1"/>
    </xf>
    <xf numFmtId="0" fontId="9" fillId="0" borderId="0" xfId="0" applyFont="1" applyBorder="1" applyAlignment="1" applyProtection="1">
      <alignment shrinkToFit="1"/>
      <protection hidden="1"/>
    </xf>
    <xf numFmtId="0" fontId="9" fillId="0" borderId="1" xfId="0" applyFont="1" applyBorder="1" applyAlignment="1" applyProtection="1">
      <alignment shrinkToFit="1"/>
      <protection hidden="1"/>
    </xf>
    <xf numFmtId="0" fontId="8" fillId="0" borderId="0" xfId="0" applyFont="1" applyBorder="1" applyAlignment="1" applyProtection="1">
      <alignment horizontal="left" vertical="center" shrinkToFit="1"/>
      <protection hidden="1"/>
    </xf>
    <xf numFmtId="0" fontId="29" fillId="0" borderId="0" xfId="0" applyFont="1" applyBorder="1" applyAlignment="1" applyProtection="1">
      <alignment vertical="center" shrinkToFit="1"/>
      <protection hidden="1"/>
    </xf>
    <xf numFmtId="0" fontId="0" fillId="0" borderId="1" xfId="0" applyFont="1" applyBorder="1" applyProtection="1">
      <protection hidden="1"/>
    </xf>
    <xf numFmtId="0" fontId="7" fillId="0" borderId="0" xfId="0" applyFont="1" applyBorder="1" applyAlignment="1" applyProtection="1">
      <alignment shrinkToFit="1"/>
      <protection hidden="1"/>
    </xf>
    <xf numFmtId="0" fontId="6" fillId="0" borderId="1" xfId="0" applyFont="1" applyBorder="1" applyAlignment="1" applyProtection="1">
      <alignment shrinkToFit="1"/>
      <protection hidden="1"/>
    </xf>
    <xf numFmtId="0" fontId="0" fillId="5" borderId="0" xfId="0" applyFont="1" applyFill="1"/>
    <xf numFmtId="0" fontId="6" fillId="5" borderId="0" xfId="0" applyFont="1" applyFill="1" applyBorder="1" applyAlignment="1">
      <alignment vertical="top" wrapText="1" shrinkToFit="1"/>
    </xf>
    <xf numFmtId="0" fontId="48" fillId="3" borderId="7" xfId="0" applyFont="1" applyFill="1" applyBorder="1" applyAlignment="1" applyProtection="1">
      <alignment vertical="center" wrapText="1" shrinkToFit="1"/>
      <protection locked="0" hidden="1"/>
    </xf>
    <xf numFmtId="0" fontId="49" fillId="3" borderId="0" xfId="0" applyFont="1" applyFill="1" applyBorder="1" applyAlignment="1" applyProtection="1">
      <alignment vertical="top" shrinkToFit="1"/>
      <protection hidden="1"/>
    </xf>
    <xf numFmtId="0" fontId="49" fillId="3" borderId="3" xfId="0" applyFont="1" applyFill="1" applyBorder="1" applyAlignment="1" applyProtection="1">
      <alignment vertical="top" shrinkToFit="1"/>
      <protection hidden="1"/>
    </xf>
    <xf numFmtId="0" fontId="8" fillId="0" borderId="3" xfId="0" applyFont="1" applyFill="1" applyBorder="1" applyAlignment="1" applyProtection="1">
      <alignment vertical="top" shrinkToFit="1"/>
      <protection hidden="1"/>
    </xf>
    <xf numFmtId="0" fontId="8" fillId="0" borderId="3" xfId="0" applyFont="1" applyFill="1" applyBorder="1" applyAlignment="1" applyProtection="1">
      <alignment vertical="center" shrinkToFit="1"/>
      <protection locked="0" hidden="1"/>
    </xf>
    <xf numFmtId="0" fontId="19" fillId="0" borderId="0" xfId="0" applyFont="1" applyFill="1" applyBorder="1" applyAlignment="1" applyProtection="1">
      <alignment vertical="center" textRotation="255" shrinkToFit="1"/>
      <protection hidden="1"/>
    </xf>
    <xf numFmtId="0" fontId="15" fillId="0" borderId="9" xfId="0" applyFont="1" applyFill="1" applyBorder="1" applyAlignment="1" applyProtection="1">
      <alignment vertical="center" textRotation="255" shrinkToFit="1"/>
      <protection hidden="1"/>
    </xf>
    <xf numFmtId="0" fontId="7" fillId="0" borderId="9" xfId="0" applyFont="1" applyFill="1" applyBorder="1" applyAlignment="1" applyProtection="1">
      <alignment vertical="top" shrinkToFit="1"/>
      <protection locked="0" hidden="1"/>
    </xf>
    <xf numFmtId="0" fontId="26" fillId="3" borderId="2" xfId="0" applyFont="1" applyFill="1" applyBorder="1" applyAlignment="1" applyProtection="1">
      <alignment vertical="top" shrinkToFit="1"/>
      <protection hidden="1"/>
    </xf>
    <xf numFmtId="0" fontId="0" fillId="0" borderId="4" xfId="0" applyFont="1" applyBorder="1" applyAlignment="1" applyProtection="1">
      <alignment vertical="top" wrapText="1" shrinkToFit="1"/>
      <protection locked="0" hidden="1"/>
    </xf>
    <xf numFmtId="0" fontId="8" fillId="0" borderId="0" xfId="0" applyFont="1" applyFill="1" applyBorder="1" applyAlignment="1" applyProtection="1">
      <alignment vertical="center" shrinkToFit="1"/>
      <protection locked="0" hidden="1"/>
    </xf>
    <xf numFmtId="181" fontId="52" fillId="0" borderId="2" xfId="0" applyNumberFormat="1" applyFont="1" applyFill="1" applyBorder="1" applyAlignment="1" applyProtection="1">
      <alignment horizontal="center" vertical="top" shrinkToFit="1"/>
      <protection locked="0" hidden="1"/>
    </xf>
    <xf numFmtId="0" fontId="22" fillId="3" borderId="3" xfId="0" applyFont="1" applyFill="1" applyBorder="1" applyProtection="1">
      <protection hidden="1"/>
    </xf>
    <xf numFmtId="0" fontId="22" fillId="3" borderId="0" xfId="0" applyFont="1" applyFill="1" applyBorder="1" applyAlignment="1" applyProtection="1">
      <alignment vertical="top" shrinkToFit="1"/>
      <protection hidden="1"/>
    </xf>
    <xf numFmtId="0" fontId="8" fillId="0" borderId="0" xfId="0" applyFont="1" applyFill="1" applyBorder="1" applyAlignment="1" applyProtection="1">
      <alignment vertical="top" shrinkToFit="1"/>
      <protection hidden="1"/>
    </xf>
    <xf numFmtId="0" fontId="0" fillId="0" borderId="4" xfId="0" applyFont="1" applyBorder="1" applyAlignment="1" applyProtection="1">
      <alignment vertical="top" shrinkToFit="1"/>
      <protection hidden="1"/>
    </xf>
    <xf numFmtId="0" fontId="0" fillId="0" borderId="5" xfId="0" applyFont="1" applyBorder="1" applyAlignment="1" applyProtection="1">
      <alignment vertical="top" shrinkToFit="1"/>
      <protection hidden="1"/>
    </xf>
    <xf numFmtId="0" fontId="26" fillId="3" borderId="0" xfId="0" applyFont="1" applyFill="1" applyBorder="1" applyAlignment="1" applyProtection="1">
      <alignment horizontal="left" vertical="top" shrinkToFit="1"/>
      <protection hidden="1"/>
    </xf>
    <xf numFmtId="0" fontId="48" fillId="3" borderId="3" xfId="0" applyFont="1" applyFill="1" applyBorder="1" applyAlignment="1" applyProtection="1">
      <alignment horizontal="center" vertical="top" shrinkToFit="1"/>
      <protection locked="0" hidden="1"/>
    </xf>
    <xf numFmtId="0" fontId="0" fillId="0" borderId="0" xfId="0" applyFont="1" applyAlignment="1">
      <alignment horizontal="center"/>
    </xf>
    <xf numFmtId="0" fontId="8" fillId="0" borderId="3" xfId="0" applyFont="1" applyBorder="1" applyAlignment="1">
      <alignment vertical="top"/>
    </xf>
    <xf numFmtId="0" fontId="54" fillId="14" borderId="0" xfId="0" applyFont="1" applyFill="1" applyBorder="1" applyAlignment="1" applyProtection="1">
      <alignment vertical="top" shrinkToFit="1"/>
      <protection hidden="1"/>
    </xf>
    <xf numFmtId="0" fontId="4" fillId="0" borderId="0" xfId="0" applyFont="1" applyFill="1" applyBorder="1" applyAlignment="1" applyProtection="1">
      <alignment vertical="top" shrinkToFit="1"/>
      <protection locked="0" hidden="1"/>
    </xf>
    <xf numFmtId="3" fontId="51" fillId="14" borderId="0" xfId="0" applyNumberFormat="1" applyFont="1" applyFill="1" applyBorder="1" applyAlignment="1" applyProtection="1">
      <alignment horizontal="right" vertical="top" shrinkToFit="1"/>
      <protection locked="0" hidden="1"/>
    </xf>
    <xf numFmtId="0" fontId="0" fillId="0" borderId="2" xfId="0" applyFont="1" applyBorder="1" applyAlignment="1" applyProtection="1">
      <alignment shrinkToFit="1"/>
      <protection locked="0" hidden="1"/>
    </xf>
    <xf numFmtId="0" fontId="0" fillId="0" borderId="0" xfId="0" applyFont="1" applyBorder="1" applyAlignment="1" applyProtection="1">
      <alignment vertical="top" shrinkToFit="1"/>
      <protection locked="0" hidden="1"/>
    </xf>
    <xf numFmtId="0" fontId="0" fillId="0" borderId="3" xfId="0" applyFont="1" applyBorder="1" applyAlignment="1" applyProtection="1">
      <alignment vertical="top" shrinkToFit="1"/>
      <protection locked="0" hidden="1"/>
    </xf>
    <xf numFmtId="0" fontId="0" fillId="0" borderId="0" xfId="0" applyFont="1" applyBorder="1" applyAlignment="1" applyProtection="1">
      <alignment shrinkToFit="1"/>
      <protection locked="0" hidden="1"/>
    </xf>
    <xf numFmtId="0" fontId="0" fillId="0" borderId="3" xfId="0" applyFont="1" applyBorder="1" applyAlignment="1" applyProtection="1">
      <alignment shrinkToFit="1"/>
      <protection locked="0" hidden="1"/>
    </xf>
    <xf numFmtId="0" fontId="8" fillId="0" borderId="2" xfId="0" applyFont="1" applyFill="1" applyBorder="1" applyAlignment="1" applyProtection="1">
      <alignment vertical="center" shrinkToFit="1"/>
      <protection locked="0" hidden="1"/>
    </xf>
    <xf numFmtId="0" fontId="48" fillId="3" borderId="0" xfId="0" applyFont="1" applyFill="1" applyBorder="1" applyAlignment="1" applyProtection="1">
      <alignment horizontal="center" vertical="center" shrinkToFit="1"/>
      <protection locked="0" hidden="1"/>
    </xf>
    <xf numFmtId="0" fontId="0" fillId="0" borderId="33" xfId="0" applyFont="1" applyBorder="1" applyAlignment="1" applyProtection="1">
      <alignment shrinkToFit="1"/>
      <protection locked="0" hidden="1"/>
    </xf>
    <xf numFmtId="58" fontId="0" fillId="4" borderId="0" xfId="0" applyNumberFormat="1" applyFont="1" applyFill="1" applyAlignment="1" applyProtection="1">
      <protection locked="0"/>
    </xf>
    <xf numFmtId="0" fontId="0" fillId="4" borderId="0" xfId="0" applyFont="1" applyFill="1" applyProtection="1">
      <protection locked="0"/>
    </xf>
    <xf numFmtId="0" fontId="3" fillId="4" borderId="0" xfId="0" applyFont="1" applyFill="1" applyAlignment="1" applyProtection="1">
      <protection locked="0"/>
    </xf>
    <xf numFmtId="0" fontId="0" fillId="4" borderId="0" xfId="0" applyFont="1" applyFill="1" applyAlignment="1" applyProtection="1">
      <alignment horizontal="right"/>
      <protection locked="0"/>
    </xf>
    <xf numFmtId="0" fontId="0" fillId="15" borderId="0" xfId="0" applyFont="1" applyFill="1" applyProtection="1">
      <protection locked="0"/>
    </xf>
    <xf numFmtId="0" fontId="6" fillId="4" borderId="0" xfId="0" applyFont="1" applyFill="1" applyBorder="1" applyAlignment="1" applyProtection="1">
      <alignment vertical="top" wrapText="1" shrinkToFit="1"/>
      <protection locked="0"/>
    </xf>
    <xf numFmtId="0" fontId="0" fillId="4" borderId="0" xfId="0" applyFont="1" applyFill="1" applyAlignment="1" applyProtection="1">
      <alignment horizontal="center"/>
      <protection locked="0"/>
    </xf>
    <xf numFmtId="0" fontId="0" fillId="15" borderId="0" xfId="0" applyFont="1" applyFill="1" applyBorder="1" applyProtection="1">
      <protection locked="0"/>
    </xf>
    <xf numFmtId="0" fontId="10" fillId="15" borderId="0" xfId="0" applyFont="1" applyFill="1" applyBorder="1" applyAlignment="1" applyProtection="1">
      <alignment horizontal="center" wrapText="1"/>
      <protection locked="0"/>
    </xf>
    <xf numFmtId="0" fontId="6" fillId="15" borderId="0" xfId="0" applyFont="1" applyFill="1" applyBorder="1" applyAlignment="1" applyProtection="1">
      <alignment horizontal="left" shrinkToFit="1"/>
      <protection locked="0"/>
    </xf>
    <xf numFmtId="0" fontId="6" fillId="4" borderId="0" xfId="0" applyFont="1" applyFill="1" applyBorder="1" applyAlignment="1" applyProtection="1">
      <alignment horizontal="left" shrinkToFit="1"/>
      <protection locked="0"/>
    </xf>
    <xf numFmtId="0" fontId="9" fillId="4" borderId="0" xfId="0" applyFont="1" applyFill="1" applyBorder="1" applyAlignment="1" applyProtection="1">
      <alignment horizontal="center" shrinkToFit="1"/>
      <protection locked="0"/>
    </xf>
    <xf numFmtId="0" fontId="0" fillId="4" borderId="0" xfId="0" applyFont="1" applyFill="1" applyBorder="1" applyProtection="1">
      <protection locked="0"/>
    </xf>
    <xf numFmtId="0" fontId="26" fillId="3" borderId="43" xfId="0" applyFont="1" applyFill="1" applyBorder="1" applyAlignment="1" applyProtection="1">
      <alignment horizontal="center" vertical="center"/>
      <protection hidden="1"/>
    </xf>
    <xf numFmtId="0" fontId="0" fillId="0" borderId="0" xfId="0" applyFont="1" applyProtection="1">
      <protection locked="0"/>
    </xf>
    <xf numFmtId="0" fontId="1" fillId="0" borderId="0" xfId="0" applyFont="1" applyBorder="1" applyAlignment="1"/>
    <xf numFmtId="0" fontId="6" fillId="0" borderId="0" xfId="0" applyFont="1" applyFill="1" applyAlignment="1">
      <alignment horizontal="center"/>
    </xf>
    <xf numFmtId="0" fontId="60" fillId="0" borderId="0" xfId="0" applyFont="1" applyBorder="1" applyAlignment="1">
      <alignment horizontal="left"/>
    </xf>
    <xf numFmtId="0" fontId="31" fillId="0" borderId="10" xfId="0" applyFont="1" applyBorder="1" applyAlignment="1" applyProtection="1">
      <alignment horizontal="left" vertical="center" shrinkToFit="1"/>
      <protection hidden="1"/>
    </xf>
    <xf numFmtId="0" fontId="31" fillId="0" borderId="2" xfId="0" applyFont="1" applyBorder="1" applyAlignment="1" applyProtection="1">
      <alignment horizontal="left" vertical="center" shrinkToFit="1"/>
      <protection hidden="1"/>
    </xf>
    <xf numFmtId="0" fontId="31" fillId="0" borderId="2" xfId="0" applyFont="1" applyBorder="1" applyAlignment="1" applyProtection="1">
      <alignment horizontal="center" vertical="center" shrinkToFit="1"/>
      <protection locked="0" hidden="1"/>
    </xf>
    <xf numFmtId="0" fontId="55" fillId="0" borderId="10" xfId="0" applyFont="1" applyFill="1" applyBorder="1" applyAlignment="1" applyProtection="1">
      <alignment horizontal="center" vertical="center" shrinkToFit="1"/>
      <protection locked="0" hidden="1"/>
    </xf>
    <xf numFmtId="0" fontId="55" fillId="0" borderId="2" xfId="0" applyFont="1" applyFill="1" applyBorder="1" applyAlignment="1" applyProtection="1">
      <alignment horizontal="center" vertical="center" shrinkToFit="1"/>
      <protection locked="0" hidden="1"/>
    </xf>
    <xf numFmtId="0" fontId="55" fillId="0" borderId="5" xfId="0" applyFont="1" applyFill="1" applyBorder="1" applyAlignment="1" applyProtection="1">
      <alignment horizontal="center" vertical="center" shrinkToFit="1"/>
      <protection locked="0" hidden="1"/>
    </xf>
    <xf numFmtId="0" fontId="55" fillId="0" borderId="3" xfId="0" applyFont="1" applyFill="1" applyBorder="1" applyAlignment="1" applyProtection="1">
      <alignment horizontal="center" vertical="center" shrinkToFit="1"/>
      <protection locked="0" hidden="1"/>
    </xf>
    <xf numFmtId="180" fontId="0" fillId="4" borderId="20" xfId="0" applyNumberFormat="1" applyFont="1" applyFill="1" applyBorder="1" applyAlignment="1" applyProtection="1">
      <alignment horizontal="right" vertical="center" wrapText="1" shrinkToFit="1"/>
      <protection locked="0" hidden="1"/>
    </xf>
    <xf numFmtId="180" fontId="0" fillId="4" borderId="9" xfId="0" applyNumberFormat="1" applyFont="1" applyFill="1" applyBorder="1" applyAlignment="1" applyProtection="1">
      <alignment horizontal="right" vertical="center" wrapText="1" shrinkToFit="1"/>
      <protection locked="0" hidden="1"/>
    </xf>
    <xf numFmtId="3" fontId="54" fillId="14" borderId="0" xfId="0" applyNumberFormat="1" applyFont="1" applyFill="1" applyBorder="1" applyAlignment="1" applyProtection="1">
      <alignment horizontal="center" vertical="center" shrinkToFit="1"/>
      <protection hidden="1"/>
    </xf>
    <xf numFmtId="0" fontId="48" fillId="3" borderId="3" xfId="0" applyFont="1" applyFill="1" applyBorder="1" applyAlignment="1" applyProtection="1">
      <alignment horizontal="center" vertical="center" wrapText="1" shrinkToFit="1"/>
      <protection locked="0" hidden="1"/>
    </xf>
    <xf numFmtId="0" fontId="48" fillId="3" borderId="8" xfId="0" applyFont="1" applyFill="1" applyBorder="1" applyAlignment="1" applyProtection="1">
      <alignment horizontal="center" vertical="center" wrapText="1" shrinkToFit="1"/>
      <protection locked="0" hidden="1"/>
    </xf>
    <xf numFmtId="0" fontId="6" fillId="0" borderId="0" xfId="0" applyFont="1" applyBorder="1" applyAlignment="1" applyProtection="1">
      <alignment horizontal="left" vertical="top" wrapText="1" shrinkToFit="1"/>
      <protection locked="0" hidden="1"/>
    </xf>
    <xf numFmtId="0" fontId="6" fillId="0" borderId="3" xfId="0" applyFont="1" applyBorder="1" applyAlignment="1" applyProtection="1">
      <alignment horizontal="left" vertical="top" wrapText="1" shrinkToFit="1"/>
      <protection locked="0" hidden="1"/>
    </xf>
    <xf numFmtId="0" fontId="8" fillId="0" borderId="0" xfId="0" applyFont="1" applyBorder="1" applyAlignment="1" applyProtection="1">
      <alignment horizontal="left" vertical="top" wrapText="1" shrinkToFit="1"/>
      <protection locked="0" hidden="1"/>
    </xf>
    <xf numFmtId="0" fontId="8" fillId="0" borderId="1" xfId="0" applyFont="1" applyBorder="1" applyAlignment="1" applyProtection="1">
      <alignment horizontal="left" vertical="top" wrapText="1" shrinkToFit="1"/>
      <protection locked="0" hidden="1"/>
    </xf>
    <xf numFmtId="0" fontId="8" fillId="0" borderId="3" xfId="0" applyFont="1" applyBorder="1" applyAlignment="1" applyProtection="1">
      <alignment horizontal="left" vertical="top" wrapText="1" shrinkToFit="1"/>
      <protection locked="0" hidden="1"/>
    </xf>
    <xf numFmtId="0" fontId="8" fillId="0" borderId="8" xfId="0" applyFont="1" applyBorder="1" applyAlignment="1" applyProtection="1">
      <alignment horizontal="left" vertical="top" wrapText="1" shrinkToFit="1"/>
      <protection locked="0" hidden="1"/>
    </xf>
    <xf numFmtId="0" fontId="54" fillId="14" borderId="3" xfId="0" applyFont="1" applyFill="1" applyBorder="1" applyAlignment="1" applyProtection="1">
      <alignment horizontal="center" vertical="top" wrapText="1" shrinkToFit="1"/>
      <protection locked="0" hidden="1"/>
    </xf>
    <xf numFmtId="0" fontId="19" fillId="8" borderId="10" xfId="0" applyFont="1" applyFill="1" applyBorder="1" applyAlignment="1" applyProtection="1">
      <alignment horizontal="center" vertical="center" textRotation="255" shrinkToFit="1"/>
      <protection hidden="1"/>
    </xf>
    <xf numFmtId="0" fontId="19" fillId="8" borderId="11" xfId="0" applyFont="1" applyFill="1" applyBorder="1" applyAlignment="1" applyProtection="1">
      <alignment horizontal="center" vertical="center" textRotation="255" shrinkToFit="1"/>
      <protection hidden="1"/>
    </xf>
    <xf numFmtId="0" fontId="19" fillId="8" borderId="4" xfId="0" applyFont="1" applyFill="1" applyBorder="1" applyAlignment="1" applyProtection="1">
      <alignment horizontal="center" vertical="center" textRotation="255" shrinkToFit="1"/>
      <protection hidden="1"/>
    </xf>
    <xf numFmtId="0" fontId="19" fillId="8" borderId="1" xfId="0" applyFont="1" applyFill="1" applyBorder="1" applyAlignment="1" applyProtection="1">
      <alignment horizontal="center" vertical="center" textRotation="255" shrinkToFit="1"/>
      <protection hidden="1"/>
    </xf>
    <xf numFmtId="0" fontId="19" fillId="8" borderId="0" xfId="0" applyFont="1" applyFill="1" applyBorder="1" applyAlignment="1" applyProtection="1">
      <alignment horizontal="center" vertical="center" textRotation="255" shrinkToFit="1"/>
      <protection hidden="1"/>
    </xf>
    <xf numFmtId="0" fontId="19" fillId="8" borderId="5" xfId="0" applyFont="1" applyFill="1" applyBorder="1" applyAlignment="1" applyProtection="1">
      <alignment horizontal="center" vertical="center" textRotation="255" shrinkToFit="1"/>
      <protection hidden="1"/>
    </xf>
    <xf numFmtId="0" fontId="19" fillId="8" borderId="3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0" xfId="0" applyFont="1" applyFill="1" applyBorder="1" applyAlignment="1" applyProtection="1">
      <alignment horizontal="center" vertical="top" shrinkToFit="1"/>
      <protection locked="0" hidden="1"/>
    </xf>
    <xf numFmtId="3" fontId="4" fillId="6" borderId="0" xfId="0" applyNumberFormat="1" applyFont="1" applyFill="1" applyBorder="1" applyAlignment="1" applyProtection="1">
      <alignment horizontal="right" vertical="top" shrinkToFit="1"/>
      <protection hidden="1"/>
    </xf>
    <xf numFmtId="0" fontId="14" fillId="0" borderId="2" xfId="0" applyFont="1" applyBorder="1" applyAlignment="1" applyProtection="1">
      <alignment horizontal="center" vertical="center" shrinkToFit="1"/>
      <protection locked="0" hidden="1"/>
    </xf>
    <xf numFmtId="0" fontId="38" fillId="0" borderId="2" xfId="0" applyFont="1" applyBorder="1" applyAlignment="1" applyProtection="1">
      <alignment horizontal="center" vertical="center" shrinkToFit="1"/>
      <protection locked="0" hidden="1"/>
    </xf>
    <xf numFmtId="0" fontId="0" fillId="15" borderId="0" xfId="0" applyFont="1" applyFill="1" applyAlignment="1" applyProtection="1">
      <alignment horizontal="center" vertical="center"/>
      <protection locked="0"/>
    </xf>
    <xf numFmtId="0" fontId="0" fillId="15" borderId="0" xfId="0" applyFont="1" applyFill="1" applyAlignment="1" applyProtection="1">
      <alignment horizontal="left" vertical="center"/>
      <protection locked="0"/>
    </xf>
    <xf numFmtId="0" fontId="0" fillId="15" borderId="0" xfId="0" applyFont="1" applyFill="1" applyAlignment="1" applyProtection="1">
      <alignment horizontal="left" vertical="center" wrapText="1"/>
      <protection locked="0"/>
    </xf>
    <xf numFmtId="0" fontId="0" fillId="15" borderId="0" xfId="0" applyFont="1" applyFill="1" applyAlignment="1" applyProtection="1">
      <alignment horizontal="left" vertical="center" shrinkToFit="1"/>
      <protection locked="0"/>
    </xf>
    <xf numFmtId="0" fontId="10" fillId="3" borderId="11" xfId="0" applyFont="1" applyFill="1" applyBorder="1" applyAlignment="1" applyProtection="1">
      <alignment horizontal="center" wrapText="1"/>
      <protection hidden="1"/>
    </xf>
    <xf numFmtId="0" fontId="10" fillId="3" borderId="25" xfId="0" applyFont="1" applyFill="1" applyBorder="1" applyAlignment="1" applyProtection="1">
      <alignment horizontal="center" wrapText="1"/>
      <protection hidden="1"/>
    </xf>
    <xf numFmtId="0" fontId="10" fillId="3" borderId="26" xfId="0" applyFont="1" applyFill="1" applyBorder="1" applyAlignment="1" applyProtection="1">
      <alignment horizontal="center" wrapText="1"/>
      <protection hidden="1"/>
    </xf>
    <xf numFmtId="0" fontId="10" fillId="3" borderId="8" xfId="0" applyFont="1" applyFill="1" applyBorder="1" applyAlignment="1" applyProtection="1">
      <alignment horizontal="center" wrapText="1"/>
      <protection hidden="1"/>
    </xf>
    <xf numFmtId="0" fontId="21" fillId="9" borderId="11" xfId="0" applyFont="1" applyFill="1" applyBorder="1" applyAlignment="1" applyProtection="1">
      <alignment horizontal="left" shrinkToFit="1"/>
      <protection hidden="1"/>
    </xf>
    <xf numFmtId="0" fontId="21" fillId="9" borderId="17" xfId="0" applyFont="1" applyFill="1" applyBorder="1" applyAlignment="1" applyProtection="1">
      <alignment horizontal="left" shrinkToFit="1"/>
      <protection hidden="1"/>
    </xf>
    <xf numFmtId="0" fontId="21" fillId="9" borderId="8" xfId="0" applyFont="1" applyFill="1" applyBorder="1" applyAlignment="1" applyProtection="1">
      <alignment horizontal="left" shrinkToFit="1"/>
      <protection hidden="1"/>
    </xf>
    <xf numFmtId="0" fontId="21" fillId="9" borderId="18" xfId="0" applyFont="1" applyFill="1" applyBorder="1" applyAlignment="1" applyProtection="1">
      <alignment horizontal="left" shrinkToFit="1"/>
      <protection hidden="1"/>
    </xf>
    <xf numFmtId="3" fontId="12" fillId="3" borderId="2" xfId="0" applyNumberFormat="1" applyFont="1" applyFill="1" applyBorder="1" applyAlignment="1" applyProtection="1">
      <alignment shrinkToFit="1"/>
      <protection hidden="1"/>
    </xf>
    <xf numFmtId="3" fontId="12" fillId="3" borderId="14" xfId="0" applyNumberFormat="1" applyFont="1" applyFill="1" applyBorder="1" applyAlignment="1" applyProtection="1">
      <alignment shrinkToFit="1"/>
      <protection hidden="1"/>
    </xf>
    <xf numFmtId="3" fontId="12" fillId="3" borderId="19" xfId="0" applyNumberFormat="1" applyFont="1" applyFill="1" applyBorder="1" applyAlignment="1" applyProtection="1">
      <alignment shrinkToFit="1"/>
      <protection hidden="1"/>
    </xf>
    <xf numFmtId="3" fontId="12" fillId="3" borderId="3" xfId="0" applyNumberFormat="1" applyFont="1" applyFill="1" applyBorder="1" applyAlignment="1" applyProtection="1">
      <alignment shrinkToFit="1"/>
      <protection hidden="1"/>
    </xf>
    <xf numFmtId="0" fontId="6" fillId="0" borderId="27" xfId="0" applyFont="1" applyBorder="1" applyAlignment="1" applyProtection="1">
      <alignment horizontal="center" vertical="center" shrinkToFit="1"/>
      <protection hidden="1"/>
    </xf>
    <xf numFmtId="0" fontId="6" fillId="0" borderId="9" xfId="0" applyFont="1" applyBorder="1" applyAlignment="1" applyProtection="1">
      <alignment horizontal="center" vertical="center" shrinkToFit="1"/>
      <protection hidden="1"/>
    </xf>
    <xf numFmtId="0" fontId="22" fillId="3" borderId="2" xfId="0" applyFont="1" applyFill="1" applyBorder="1" applyAlignment="1" applyProtection="1">
      <alignment horizontal="right" wrapText="1"/>
      <protection hidden="1"/>
    </xf>
    <xf numFmtId="0" fontId="27" fillId="3" borderId="2" xfId="0" applyFont="1" applyFill="1" applyBorder="1" applyAlignment="1" applyProtection="1">
      <alignment horizontal="right" wrapText="1"/>
      <protection hidden="1"/>
    </xf>
    <xf numFmtId="0" fontId="27" fillId="3" borderId="14" xfId="0" applyFont="1" applyFill="1" applyBorder="1" applyAlignment="1" applyProtection="1">
      <alignment horizontal="right" wrapText="1"/>
      <protection hidden="1"/>
    </xf>
    <xf numFmtId="0" fontId="22" fillId="3" borderId="22" xfId="0" applyFont="1" applyFill="1" applyBorder="1" applyAlignment="1" applyProtection="1">
      <alignment horizontal="right" wrapText="1"/>
      <protection hidden="1"/>
    </xf>
    <xf numFmtId="0" fontId="27" fillId="3" borderId="19" xfId="0" applyFont="1" applyFill="1" applyBorder="1" applyAlignment="1" applyProtection="1">
      <alignment horizontal="right" wrapText="1"/>
      <protection hidden="1"/>
    </xf>
    <xf numFmtId="0" fontId="27" fillId="3" borderId="21" xfId="0" applyFont="1" applyFill="1" applyBorder="1" applyAlignment="1" applyProtection="1">
      <alignment horizontal="right" wrapText="1"/>
      <protection hidden="1"/>
    </xf>
    <xf numFmtId="0" fontId="27" fillId="3" borderId="3" xfId="0" applyFont="1" applyFill="1" applyBorder="1" applyAlignment="1" applyProtection="1">
      <alignment horizontal="right" wrapText="1"/>
      <protection hidden="1"/>
    </xf>
    <xf numFmtId="0" fontId="22" fillId="3" borderId="19" xfId="0" applyFont="1" applyFill="1" applyBorder="1" applyAlignment="1" applyProtection="1">
      <alignment horizontal="right" wrapText="1"/>
      <protection hidden="1"/>
    </xf>
    <xf numFmtId="0" fontId="10" fillId="3" borderId="28" xfId="0" applyFont="1" applyFill="1" applyBorder="1" applyAlignment="1" applyProtection="1">
      <alignment horizontal="center" wrapText="1"/>
      <protection hidden="1"/>
    </xf>
    <xf numFmtId="0" fontId="10" fillId="3" borderId="29" xfId="0" applyFont="1" applyFill="1" applyBorder="1" applyAlignment="1" applyProtection="1">
      <alignment horizontal="center" wrapText="1"/>
      <protection hidden="1"/>
    </xf>
    <xf numFmtId="176" fontId="25" fillId="6" borderId="0" xfId="0" applyNumberFormat="1" applyFont="1" applyFill="1" applyBorder="1" applyAlignment="1" applyProtection="1">
      <alignment horizontal="right" vertical="center" shrinkToFit="1"/>
      <protection hidden="1"/>
    </xf>
    <xf numFmtId="0" fontId="2" fillId="6" borderId="0" xfId="0" applyFont="1" applyFill="1" applyBorder="1" applyAlignment="1" applyProtection="1">
      <alignment horizontal="center"/>
      <protection hidden="1"/>
    </xf>
    <xf numFmtId="0" fontId="2" fillId="6" borderId="1" xfId="0" applyFont="1" applyFill="1" applyBorder="1" applyAlignment="1" applyProtection="1">
      <alignment horizontal="center"/>
      <protection hidden="1"/>
    </xf>
    <xf numFmtId="0" fontId="27" fillId="9" borderId="8" xfId="0" applyFont="1" applyFill="1" applyBorder="1" applyAlignment="1" applyProtection="1">
      <alignment horizontal="center"/>
      <protection hidden="1"/>
    </xf>
    <xf numFmtId="0" fontId="27" fillId="9" borderId="18" xfId="0" applyFont="1" applyFill="1" applyBorder="1" applyAlignment="1" applyProtection="1">
      <alignment horizontal="center"/>
      <protection hidden="1"/>
    </xf>
    <xf numFmtId="0" fontId="29" fillId="0" borderId="4" xfId="0" applyFont="1" applyBorder="1" applyAlignment="1" applyProtection="1">
      <alignment horizontal="center" vertical="center" shrinkToFit="1"/>
      <protection hidden="1"/>
    </xf>
    <xf numFmtId="0" fontId="29" fillId="0" borderId="0" xfId="0" applyFont="1" applyBorder="1" applyAlignment="1" applyProtection="1">
      <alignment horizontal="center" vertical="center" shrinkToFit="1"/>
      <protection hidden="1"/>
    </xf>
    <xf numFmtId="0" fontId="22" fillId="3" borderId="21" xfId="0" applyFont="1" applyFill="1" applyBorder="1" applyAlignment="1" applyProtection="1">
      <alignment horizontal="right" wrapText="1"/>
      <protection hidden="1"/>
    </xf>
    <xf numFmtId="0" fontId="27" fillId="3" borderId="16" xfId="0" applyFont="1" applyFill="1" applyBorder="1" applyAlignment="1" applyProtection="1">
      <alignment horizontal="right" wrapText="1"/>
      <protection hidden="1"/>
    </xf>
    <xf numFmtId="0" fontId="30" fillId="12" borderId="2" xfId="0" applyFont="1" applyFill="1" applyBorder="1" applyAlignment="1" applyProtection="1">
      <alignment horizontal="left" shrinkToFit="1"/>
      <protection hidden="1"/>
    </xf>
    <xf numFmtId="0" fontId="30" fillId="12" borderId="37" xfId="0" applyFont="1" applyFill="1" applyBorder="1" applyAlignment="1" applyProtection="1">
      <alignment horizontal="left" shrinkToFit="1"/>
      <protection hidden="1"/>
    </xf>
    <xf numFmtId="0" fontId="30" fillId="12" borderId="3" xfId="0" applyFont="1" applyFill="1" applyBorder="1" applyAlignment="1" applyProtection="1">
      <alignment horizontal="left" shrinkToFit="1"/>
      <protection hidden="1"/>
    </xf>
    <xf numFmtId="0" fontId="30" fillId="12" borderId="35" xfId="0" applyFont="1" applyFill="1" applyBorder="1" applyAlignment="1" applyProtection="1">
      <alignment horizontal="left" shrinkToFit="1"/>
      <protection hidden="1"/>
    </xf>
    <xf numFmtId="0" fontId="27" fillId="3" borderId="23" xfId="0" applyFont="1" applyFill="1" applyBorder="1" applyAlignment="1" applyProtection="1">
      <alignment horizontal="right" wrapText="1"/>
      <protection hidden="1"/>
    </xf>
    <xf numFmtId="0" fontId="39" fillId="11" borderId="0" xfId="0" applyFont="1" applyFill="1" applyBorder="1" applyAlignment="1" applyProtection="1">
      <alignment horizontal="left" shrinkToFit="1"/>
      <protection hidden="1"/>
    </xf>
    <xf numFmtId="0" fontId="39" fillId="11" borderId="1" xfId="0" applyFont="1" applyFill="1" applyBorder="1" applyAlignment="1" applyProtection="1">
      <alignment horizontal="left" shrinkToFit="1"/>
      <protection hidden="1"/>
    </xf>
    <xf numFmtId="0" fontId="39" fillId="11" borderId="3" xfId="0" applyFont="1" applyFill="1" applyBorder="1" applyAlignment="1" applyProtection="1">
      <alignment horizontal="left" shrinkToFit="1"/>
      <protection hidden="1"/>
    </xf>
    <xf numFmtId="0" fontId="39" fillId="11" borderId="8" xfId="0" applyFont="1" applyFill="1" applyBorder="1" applyAlignment="1" applyProtection="1">
      <alignment horizontal="left" shrinkToFit="1"/>
      <protection hidden="1"/>
    </xf>
    <xf numFmtId="3" fontId="33" fillId="12" borderId="2" xfId="0" applyNumberFormat="1" applyFont="1" applyFill="1" applyBorder="1" applyAlignment="1" applyProtection="1">
      <alignment horizontal="right" shrinkToFit="1"/>
      <protection hidden="1"/>
    </xf>
    <xf numFmtId="3" fontId="33" fillId="12" borderId="3" xfId="0" applyNumberFormat="1" applyFont="1" applyFill="1" applyBorder="1" applyAlignment="1" applyProtection="1">
      <alignment horizontal="right" shrinkToFit="1"/>
      <protection hidden="1"/>
    </xf>
    <xf numFmtId="0" fontId="0" fillId="15" borderId="0" xfId="0" applyFill="1" applyAlignment="1" applyProtection="1">
      <alignment horizontal="left" vertical="center" wrapText="1"/>
      <protection locked="0"/>
    </xf>
    <xf numFmtId="0" fontId="40" fillId="7" borderId="2" xfId="0" applyFont="1" applyFill="1" applyBorder="1" applyAlignment="1" applyProtection="1">
      <alignment horizontal="left" shrinkToFit="1"/>
      <protection hidden="1"/>
    </xf>
    <xf numFmtId="0" fontId="40" fillId="7" borderId="37" xfId="0" applyFont="1" applyFill="1" applyBorder="1" applyAlignment="1" applyProtection="1">
      <alignment horizontal="left" shrinkToFit="1"/>
      <protection hidden="1"/>
    </xf>
    <xf numFmtId="0" fontId="40" fillId="7" borderId="39" xfId="0" applyFont="1" applyFill="1" applyBorder="1" applyAlignment="1" applyProtection="1">
      <alignment horizontal="left" shrinkToFit="1"/>
      <protection hidden="1"/>
    </xf>
    <xf numFmtId="0" fontId="40" fillId="7" borderId="42" xfId="0" applyFont="1" applyFill="1" applyBorder="1" applyAlignment="1" applyProtection="1">
      <alignment horizontal="left" shrinkToFit="1"/>
      <protection hidden="1"/>
    </xf>
    <xf numFmtId="3" fontId="36" fillId="7" borderId="10" xfId="0" applyNumberFormat="1" applyFont="1" applyFill="1" applyBorder="1" applyAlignment="1" applyProtection="1">
      <alignment shrinkToFit="1"/>
      <protection hidden="1"/>
    </xf>
    <xf numFmtId="3" fontId="36" fillId="7" borderId="2" xfId="0" applyNumberFormat="1" applyFont="1" applyFill="1" applyBorder="1" applyAlignment="1" applyProtection="1">
      <alignment shrinkToFit="1"/>
      <protection hidden="1"/>
    </xf>
    <xf numFmtId="3" fontId="36" fillId="7" borderId="41" xfId="0" applyNumberFormat="1" applyFont="1" applyFill="1" applyBorder="1" applyAlignment="1" applyProtection="1">
      <alignment shrinkToFit="1"/>
      <protection hidden="1"/>
    </xf>
    <xf numFmtId="3" fontId="36" fillId="7" borderId="39" xfId="0" applyNumberFormat="1" applyFont="1" applyFill="1" applyBorder="1" applyAlignment="1" applyProtection="1">
      <alignment shrinkToFit="1"/>
      <protection hidden="1"/>
    </xf>
    <xf numFmtId="0" fontId="17" fillId="9" borderId="2" xfId="0" applyFont="1" applyFill="1" applyBorder="1" applyAlignment="1" applyProtection="1">
      <alignment horizontal="left" vertical="center" shrinkToFit="1"/>
      <protection hidden="1"/>
    </xf>
    <xf numFmtId="0" fontId="17" fillId="9" borderId="11" xfId="0" applyFont="1" applyFill="1" applyBorder="1" applyAlignment="1" applyProtection="1">
      <alignment horizontal="left" vertical="center" shrinkToFit="1"/>
      <protection hidden="1"/>
    </xf>
    <xf numFmtId="0" fontId="17" fillId="9" borderId="3" xfId="0" applyFont="1" applyFill="1" applyBorder="1" applyAlignment="1" applyProtection="1">
      <alignment horizontal="left" vertical="center" shrinkToFit="1"/>
      <protection hidden="1"/>
    </xf>
    <xf numFmtId="0" fontId="17" fillId="9" borderId="8" xfId="0" applyFont="1" applyFill="1" applyBorder="1" applyAlignment="1" applyProtection="1">
      <alignment horizontal="left" vertical="center" shrinkToFit="1"/>
      <protection hidden="1"/>
    </xf>
    <xf numFmtId="0" fontId="36" fillId="7" borderId="30" xfId="0" applyFont="1" applyFill="1" applyBorder="1" applyAlignment="1" applyProtection="1">
      <alignment horizontal="center" vertical="center" textRotation="255" shrinkToFit="1"/>
      <protection hidden="1"/>
    </xf>
    <xf numFmtId="0" fontId="36" fillId="7" borderId="31" xfId="0" applyFont="1" applyFill="1" applyBorder="1" applyAlignment="1" applyProtection="1">
      <alignment horizontal="center" vertical="center" textRotation="255" shrinkToFit="1"/>
      <protection hidden="1"/>
    </xf>
    <xf numFmtId="0" fontId="36" fillId="7" borderId="24" xfId="0" applyFont="1" applyFill="1" applyBorder="1" applyAlignment="1" applyProtection="1">
      <alignment horizontal="center" vertical="center" textRotation="255" shrinkToFit="1"/>
      <protection hidden="1"/>
    </xf>
    <xf numFmtId="0" fontId="36" fillId="7" borderId="1" xfId="0" applyFont="1" applyFill="1" applyBorder="1" applyAlignment="1" applyProtection="1">
      <alignment horizontal="center" vertical="center" textRotation="255" shrinkToFit="1"/>
      <protection hidden="1"/>
    </xf>
    <xf numFmtId="0" fontId="31" fillId="0" borderId="10" xfId="0" applyFont="1" applyBorder="1" applyAlignment="1" applyProtection="1">
      <alignment horizontal="left" vertical="center" shrinkToFit="1"/>
      <protection locked="0" hidden="1"/>
    </xf>
    <xf numFmtId="0" fontId="31" fillId="0" borderId="2" xfId="0" applyFont="1" applyBorder="1" applyAlignment="1" applyProtection="1">
      <alignment horizontal="left" vertical="center" shrinkToFit="1"/>
      <protection locked="0" hidden="1"/>
    </xf>
    <xf numFmtId="0" fontId="53" fillId="14" borderId="0" xfId="0" applyFont="1" applyFill="1" applyBorder="1" applyAlignment="1" applyProtection="1">
      <alignment horizontal="center" vertical="top" shrinkToFit="1"/>
      <protection hidden="1"/>
    </xf>
    <xf numFmtId="3" fontId="0" fillId="6" borderId="0" xfId="0" applyNumberFormat="1" applyFont="1" applyFill="1" applyBorder="1" applyAlignment="1" applyProtection="1">
      <alignment horizontal="right" vertical="top" shrinkToFit="1"/>
      <protection hidden="1"/>
    </xf>
    <xf numFmtId="0" fontId="22" fillId="3" borderId="0" xfId="0" applyFont="1" applyFill="1" applyBorder="1" applyAlignment="1" applyProtection="1">
      <alignment horizontal="left" vertical="top" shrinkToFit="1"/>
      <protection hidden="1"/>
    </xf>
    <xf numFmtId="0" fontId="54" fillId="14" borderId="0" xfId="0" applyFont="1" applyFill="1" applyBorder="1" applyAlignment="1" applyProtection="1">
      <alignment horizontal="center" vertical="top" shrinkToFit="1"/>
      <protection locked="0" hidden="1"/>
    </xf>
    <xf numFmtId="0" fontId="54" fillId="0" borderId="0" xfId="0" applyFont="1" applyFill="1" applyBorder="1" applyAlignment="1" applyProtection="1">
      <alignment horizontal="center" vertical="top" shrinkToFit="1"/>
      <protection locked="0" hidden="1"/>
    </xf>
    <xf numFmtId="0" fontId="0" fillId="0" borderId="3" xfId="0" applyFont="1" applyFill="1" applyBorder="1" applyAlignment="1" applyProtection="1">
      <alignment horizontal="center" vertical="top" shrinkToFit="1"/>
      <protection locked="0" hidden="1"/>
    </xf>
    <xf numFmtId="0" fontId="7" fillId="0" borderId="9" xfId="0" applyFont="1" applyBorder="1" applyAlignment="1" applyProtection="1">
      <alignment horizontal="center" vertical="top" shrinkToFit="1"/>
      <protection locked="0" hidden="1"/>
    </xf>
    <xf numFmtId="0" fontId="7" fillId="0" borderId="36" xfId="0" applyFont="1" applyBorder="1" applyAlignment="1" applyProtection="1">
      <alignment horizontal="center" vertical="top" shrinkToFit="1"/>
      <protection locked="0" hidden="1"/>
    </xf>
    <xf numFmtId="0" fontId="27" fillId="3" borderId="10" xfId="0" applyFont="1" applyFill="1" applyBorder="1" applyAlignment="1" applyProtection="1">
      <alignment horizontal="left" shrinkToFit="1"/>
      <protection hidden="1"/>
    </xf>
    <xf numFmtId="0" fontId="27" fillId="3" borderId="2" xfId="0" applyFont="1" applyFill="1" applyBorder="1" applyAlignment="1" applyProtection="1">
      <alignment horizontal="left" shrinkToFit="1"/>
      <protection hidden="1"/>
    </xf>
    <xf numFmtId="0" fontId="27" fillId="3" borderId="11" xfId="0" applyFont="1" applyFill="1" applyBorder="1" applyAlignment="1" applyProtection="1">
      <alignment horizontal="left" shrinkToFit="1"/>
      <protection hidden="1"/>
    </xf>
    <xf numFmtId="0" fontId="0" fillId="15" borderId="0" xfId="0" applyFont="1" applyFill="1" applyAlignment="1" applyProtection="1">
      <alignment horizontal="center" vertical="center" wrapText="1"/>
      <protection locked="0"/>
    </xf>
    <xf numFmtId="0" fontId="56" fillId="17" borderId="2" xfId="0" applyFont="1" applyFill="1" applyBorder="1" applyAlignment="1" applyProtection="1">
      <alignment horizontal="left" vertical="center" shrinkToFit="1"/>
      <protection hidden="1"/>
    </xf>
    <xf numFmtId="0" fontId="56" fillId="17" borderId="3" xfId="0" applyFont="1" applyFill="1" applyBorder="1" applyAlignment="1" applyProtection="1">
      <alignment horizontal="left" vertical="center" shrinkToFit="1"/>
      <protection hidden="1"/>
    </xf>
    <xf numFmtId="0" fontId="16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6" fillId="0" borderId="11" xfId="0" applyFont="1" applyFill="1" applyBorder="1" applyAlignment="1" applyProtection="1">
      <alignment horizontal="center" vertical="center" textRotation="255" shrinkToFit="1"/>
      <protection hidden="1"/>
    </xf>
    <xf numFmtId="0" fontId="16" fillId="0" borderId="4" xfId="0" applyFont="1" applyFill="1" applyBorder="1" applyAlignment="1" applyProtection="1">
      <alignment horizontal="center" vertical="center" textRotation="255" shrinkToFit="1"/>
      <protection hidden="1"/>
    </xf>
    <xf numFmtId="0" fontId="16" fillId="0" borderId="1" xfId="0" applyFont="1" applyFill="1" applyBorder="1" applyAlignment="1" applyProtection="1">
      <alignment horizontal="center" vertical="center" textRotation="255" shrinkToFit="1"/>
      <protection hidden="1"/>
    </xf>
    <xf numFmtId="0" fontId="16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16" fillId="0" borderId="8" xfId="0" applyFont="1" applyFill="1" applyBorder="1" applyAlignment="1" applyProtection="1">
      <alignment horizontal="center" vertical="center" textRotation="255" shrinkToFit="1"/>
      <protection hidden="1"/>
    </xf>
    <xf numFmtId="0" fontId="45" fillId="0" borderId="0" xfId="0" applyFont="1" applyBorder="1" applyAlignment="1" applyProtection="1">
      <alignment horizontal="center" vertical="center" shrinkToFit="1"/>
      <protection hidden="1"/>
    </xf>
    <xf numFmtId="0" fontId="45" fillId="0" borderId="3" xfId="0" applyFont="1" applyBorder="1" applyAlignment="1" applyProtection="1">
      <alignment horizontal="center" vertical="center" shrinkToFit="1"/>
      <protection hidden="1"/>
    </xf>
    <xf numFmtId="0" fontId="18" fillId="10" borderId="10" xfId="0" applyFont="1" applyFill="1" applyBorder="1" applyAlignment="1" applyProtection="1">
      <alignment horizontal="center" vertical="center" textRotation="255" shrinkToFit="1"/>
      <protection hidden="1"/>
    </xf>
    <xf numFmtId="0" fontId="18" fillId="10" borderId="2" xfId="0" applyFont="1" applyFill="1" applyBorder="1" applyAlignment="1" applyProtection="1">
      <alignment horizontal="center" vertical="center" textRotation="255" shrinkToFit="1"/>
      <protection hidden="1"/>
    </xf>
    <xf numFmtId="0" fontId="18" fillId="10" borderId="4" xfId="0" applyFont="1" applyFill="1" applyBorder="1" applyAlignment="1" applyProtection="1">
      <alignment horizontal="center" vertical="center" textRotation="255" shrinkToFit="1"/>
      <protection hidden="1"/>
    </xf>
    <xf numFmtId="0" fontId="18" fillId="10" borderId="0" xfId="0" applyFont="1" applyFill="1" applyBorder="1" applyAlignment="1" applyProtection="1">
      <alignment horizontal="center" vertical="center" textRotation="255" shrinkToFit="1"/>
      <protection hidden="1"/>
    </xf>
    <xf numFmtId="0" fontId="18" fillId="10" borderId="1" xfId="0" applyFont="1" applyFill="1" applyBorder="1" applyAlignment="1" applyProtection="1">
      <alignment horizontal="center" vertical="center" textRotation="255" shrinkToFit="1"/>
      <protection hidden="1"/>
    </xf>
    <xf numFmtId="0" fontId="18" fillId="10" borderId="5" xfId="0" applyFont="1" applyFill="1" applyBorder="1" applyAlignment="1" applyProtection="1">
      <alignment horizontal="center" vertical="center" textRotation="255" shrinkToFit="1"/>
      <protection hidden="1"/>
    </xf>
    <xf numFmtId="0" fontId="18" fillId="10" borderId="8" xfId="0" applyFont="1" applyFill="1" applyBorder="1" applyAlignment="1" applyProtection="1">
      <alignment horizontal="center" vertical="center" textRotation="255" shrinkToFit="1"/>
      <protection hidden="1"/>
    </xf>
    <xf numFmtId="0" fontId="37" fillId="3" borderId="4" xfId="0" applyFont="1" applyFill="1" applyBorder="1" applyAlignment="1" applyProtection="1">
      <alignment horizontal="center" vertical="center" shrinkToFit="1"/>
      <protection hidden="1"/>
    </xf>
    <xf numFmtId="0" fontId="37" fillId="3" borderId="0" xfId="0" applyFont="1" applyFill="1" applyBorder="1" applyAlignment="1" applyProtection="1">
      <alignment horizontal="center" vertical="center" shrinkToFit="1"/>
      <protection hidden="1"/>
    </xf>
    <xf numFmtId="0" fontId="59" fillId="17" borderId="2" xfId="0" applyFont="1" applyFill="1" applyBorder="1" applyAlignment="1" applyProtection="1">
      <alignment horizontal="left" vertical="center" wrapText="1"/>
      <protection locked="0" hidden="1"/>
    </xf>
    <xf numFmtId="0" fontId="59" fillId="17" borderId="11" xfId="0" applyFont="1" applyFill="1" applyBorder="1" applyAlignment="1" applyProtection="1">
      <alignment horizontal="left" vertical="center" wrapText="1"/>
      <protection locked="0" hidden="1"/>
    </xf>
    <xf numFmtId="0" fontId="59" fillId="17" borderId="3" xfId="0" applyFont="1" applyFill="1" applyBorder="1" applyAlignment="1" applyProtection="1">
      <alignment horizontal="left" vertical="center" wrapText="1"/>
      <protection locked="0" hidden="1"/>
    </xf>
    <xf numFmtId="0" fontId="59" fillId="17" borderId="8" xfId="0" applyFont="1" applyFill="1" applyBorder="1" applyAlignment="1" applyProtection="1">
      <alignment horizontal="left" vertical="center" wrapText="1"/>
      <protection locked="0" hidden="1"/>
    </xf>
    <xf numFmtId="0" fontId="34" fillId="0" borderId="0" xfId="0" applyFont="1" applyAlignment="1" applyProtection="1">
      <alignment horizontal="left" vertical="top" shrinkToFit="1"/>
      <protection hidden="1"/>
    </xf>
    <xf numFmtId="0" fontId="43" fillId="0" borderId="0" xfId="0" applyFont="1" applyAlignment="1" applyProtection="1">
      <alignment horizontal="right" vertical="center" shrinkToFit="1"/>
      <protection locked="0" hidden="1"/>
    </xf>
    <xf numFmtId="0" fontId="0" fillId="0" borderId="0" xfId="0" applyFont="1" applyAlignment="1" applyProtection="1">
      <alignment horizontal="right" vertical="center" shrinkToFit="1"/>
      <protection locked="0" hidden="1"/>
    </xf>
    <xf numFmtId="0" fontId="13" fillId="16" borderId="10" xfId="0" applyFont="1" applyFill="1" applyBorder="1" applyAlignment="1" applyProtection="1">
      <alignment horizontal="center" vertical="center" shrinkToFit="1"/>
      <protection hidden="1"/>
    </xf>
    <xf numFmtId="0" fontId="13" fillId="16" borderId="2" xfId="0" applyFont="1" applyFill="1" applyBorder="1" applyAlignment="1" applyProtection="1">
      <alignment horizontal="center" vertical="center" shrinkToFit="1"/>
      <protection hidden="1"/>
    </xf>
    <xf numFmtId="0" fontId="13" fillId="16" borderId="4" xfId="0" applyFont="1" applyFill="1" applyBorder="1" applyAlignment="1" applyProtection="1">
      <alignment horizontal="center" vertical="center" shrinkToFit="1"/>
      <protection hidden="1"/>
    </xf>
    <xf numFmtId="0" fontId="13" fillId="16" borderId="0" xfId="0" applyFont="1" applyFill="1" applyBorder="1" applyAlignment="1" applyProtection="1">
      <alignment horizontal="center" vertical="center" shrinkToFit="1"/>
      <protection hidden="1"/>
    </xf>
    <xf numFmtId="0" fontId="44" fillId="0" borderId="0" xfId="0" applyFont="1" applyBorder="1" applyAlignment="1" applyProtection="1">
      <alignment horizontal="right" vertical="center" shrinkToFit="1"/>
      <protection locked="0" hidden="1"/>
    </xf>
    <xf numFmtId="0" fontId="44" fillId="0" borderId="3" xfId="0" applyFont="1" applyBorder="1" applyAlignment="1" applyProtection="1">
      <alignment horizontal="right" vertical="center" shrinkToFit="1"/>
      <protection locked="0" hidden="1"/>
    </xf>
    <xf numFmtId="0" fontId="46" fillId="0" borderId="0" xfId="0" applyFont="1" applyBorder="1" applyAlignment="1" applyProtection="1">
      <alignment horizontal="right" vertical="center" shrinkToFit="1"/>
      <protection locked="0" hidden="1"/>
    </xf>
    <xf numFmtId="0" fontId="46" fillId="0" borderId="3" xfId="0" applyFont="1" applyBorder="1" applyAlignment="1" applyProtection="1">
      <alignment horizontal="right" vertical="center" shrinkToFit="1"/>
      <protection locked="0" hidden="1"/>
    </xf>
    <xf numFmtId="180" fontId="0" fillId="0" borderId="0" xfId="0" applyNumberFormat="1" applyFont="1" applyBorder="1" applyAlignment="1" applyProtection="1">
      <alignment horizontal="right" vertical="top" shrinkToFit="1"/>
      <protection locked="0" hidden="1"/>
    </xf>
    <xf numFmtId="0" fontId="32" fillId="2" borderId="2" xfId="0" applyFont="1" applyFill="1" applyBorder="1" applyAlignment="1" applyProtection="1">
      <alignment horizontal="center" vertical="center" shrinkToFit="1"/>
      <protection hidden="1"/>
    </xf>
    <xf numFmtId="0" fontId="32" fillId="2" borderId="11" xfId="0" applyFont="1" applyFill="1" applyBorder="1" applyAlignment="1" applyProtection="1">
      <alignment horizontal="center" vertical="center" shrinkToFit="1"/>
      <protection hidden="1"/>
    </xf>
    <xf numFmtId="0" fontId="32" fillId="2" borderId="3" xfId="0" applyFont="1" applyFill="1" applyBorder="1" applyAlignment="1" applyProtection="1">
      <alignment horizontal="center" vertical="center" shrinkToFit="1"/>
      <protection hidden="1"/>
    </xf>
    <xf numFmtId="0" fontId="32" fillId="2" borderId="8" xfId="0" applyFont="1" applyFill="1" applyBorder="1" applyAlignment="1" applyProtection="1">
      <alignment horizontal="center" vertical="center" shrinkToFit="1"/>
      <protection hidden="1"/>
    </xf>
    <xf numFmtId="0" fontId="51" fillId="14" borderId="0" xfId="0" applyFont="1" applyFill="1" applyBorder="1" applyAlignment="1" applyProtection="1">
      <alignment horizontal="right" vertical="top" wrapText="1" shrinkToFit="1"/>
      <protection locked="0" hidden="1"/>
    </xf>
    <xf numFmtId="181" fontId="5" fillId="13" borderId="2" xfId="0" applyNumberFormat="1" applyFont="1" applyFill="1" applyBorder="1" applyAlignment="1" applyProtection="1">
      <alignment horizontal="right" vertical="top" shrinkToFit="1"/>
      <protection hidden="1"/>
    </xf>
    <xf numFmtId="0" fontId="31" fillId="0" borderId="32" xfId="0" applyFont="1" applyBorder="1" applyAlignment="1" applyProtection="1">
      <alignment horizontal="left" vertical="center" shrinkToFit="1"/>
      <protection hidden="1"/>
    </xf>
    <xf numFmtId="0" fontId="31" fillId="0" borderId="33" xfId="0" applyFont="1" applyBorder="1" applyAlignment="1" applyProtection="1">
      <alignment horizontal="left" vertical="center" shrinkToFit="1"/>
      <protection hidden="1"/>
    </xf>
    <xf numFmtId="0" fontId="31" fillId="0" borderId="33" xfId="0" applyFont="1" applyBorder="1" applyAlignment="1" applyProtection="1">
      <alignment horizontal="center" vertical="center" shrinkToFit="1"/>
      <protection locked="0" hidden="1"/>
    </xf>
    <xf numFmtId="0" fontId="26" fillId="0" borderId="2" xfId="0" applyFont="1" applyFill="1" applyBorder="1" applyAlignment="1" applyProtection="1">
      <alignment horizontal="center" vertical="center" shrinkToFit="1"/>
      <protection locked="0" hidden="1"/>
    </xf>
    <xf numFmtId="0" fontId="49" fillId="3" borderId="3" xfId="0" applyFont="1" applyFill="1" applyBorder="1" applyAlignment="1" applyProtection="1">
      <alignment horizontal="center" vertical="top" shrinkToFit="1"/>
      <protection locked="0" hidden="1"/>
    </xf>
    <xf numFmtId="0" fontId="0" fillId="0" borderId="0" xfId="0" applyFont="1" applyBorder="1" applyAlignment="1" applyProtection="1">
      <alignment horizontal="right" vertical="top" shrinkToFit="1"/>
      <protection locked="0" hidden="1"/>
    </xf>
    <xf numFmtId="0" fontId="10" fillId="3" borderId="24" xfId="0" applyFont="1" applyFill="1" applyBorder="1" applyAlignment="1" applyProtection="1">
      <alignment horizontal="center" wrapText="1"/>
      <protection hidden="1"/>
    </xf>
    <xf numFmtId="180" fontId="0" fillId="0" borderId="0" xfId="0" applyNumberFormat="1" applyFont="1" applyFill="1" applyBorder="1" applyAlignment="1" applyProtection="1">
      <alignment horizontal="right" vertical="center" shrinkToFit="1"/>
      <protection locked="0" hidden="1"/>
    </xf>
    <xf numFmtId="3" fontId="0" fillId="0" borderId="0" xfId="0" applyNumberFormat="1" applyFont="1" applyBorder="1" applyAlignment="1" applyProtection="1">
      <alignment horizontal="right" vertical="top" shrinkToFit="1"/>
      <protection locked="0" hidden="1"/>
    </xf>
    <xf numFmtId="3" fontId="33" fillId="16" borderId="2" xfId="0" applyNumberFormat="1" applyFont="1" applyFill="1" applyBorder="1" applyAlignment="1" applyProtection="1">
      <alignment horizontal="right" shrinkToFit="1"/>
      <protection hidden="1"/>
    </xf>
    <xf numFmtId="3" fontId="33" fillId="16" borderId="0" xfId="0" applyNumberFormat="1" applyFont="1" applyFill="1" applyBorder="1" applyAlignment="1" applyProtection="1">
      <alignment horizontal="right" shrinkToFit="1"/>
      <protection hidden="1"/>
    </xf>
    <xf numFmtId="0" fontId="30" fillId="16" borderId="2" xfId="0" applyFont="1" applyFill="1" applyBorder="1" applyAlignment="1" applyProtection="1">
      <alignment horizontal="left" shrinkToFit="1"/>
      <protection hidden="1"/>
    </xf>
    <xf numFmtId="0" fontId="30" fillId="16" borderId="11" xfId="0" applyFont="1" applyFill="1" applyBorder="1" applyAlignment="1" applyProtection="1">
      <alignment horizontal="left" shrinkToFit="1"/>
      <protection hidden="1"/>
    </xf>
    <xf numFmtId="0" fontId="30" fillId="16" borderId="0" xfId="0" applyFont="1" applyFill="1" applyBorder="1" applyAlignment="1" applyProtection="1">
      <alignment horizontal="left" shrinkToFit="1"/>
      <protection hidden="1"/>
    </xf>
    <xf numFmtId="0" fontId="30" fillId="16" borderId="1" xfId="0" applyFont="1" applyFill="1" applyBorder="1" applyAlignment="1" applyProtection="1">
      <alignment horizontal="left" shrinkToFit="1"/>
      <protection hidden="1"/>
    </xf>
    <xf numFmtId="0" fontId="51" fillId="14" borderId="2" xfId="0" applyFont="1" applyFill="1" applyBorder="1" applyAlignment="1" applyProtection="1">
      <alignment horizontal="center" vertical="top" shrinkToFit="1"/>
      <protection hidden="1"/>
    </xf>
    <xf numFmtId="181" fontId="0" fillId="0" borderId="9" xfId="0" applyNumberFormat="1" applyFont="1" applyFill="1" applyBorder="1" applyAlignment="1" applyProtection="1">
      <alignment horizontal="right" vertical="top" shrinkToFit="1"/>
      <protection locked="0" hidden="1"/>
    </xf>
    <xf numFmtId="0" fontId="51" fillId="14" borderId="3" xfId="0" applyFont="1" applyFill="1" applyBorder="1" applyAlignment="1" applyProtection="1">
      <alignment horizontal="center" vertical="top" wrapText="1" shrinkToFit="1"/>
      <protection hidden="1"/>
    </xf>
    <xf numFmtId="0" fontId="49" fillId="3" borderId="0" xfId="0" applyFont="1" applyFill="1" applyBorder="1" applyAlignment="1" applyProtection="1">
      <alignment horizontal="center" vertical="top" shrinkToFit="1"/>
      <protection locked="0" hidden="1"/>
    </xf>
    <xf numFmtId="0" fontId="49" fillId="3" borderId="0" xfId="0" applyFont="1" applyFill="1" applyBorder="1" applyAlignment="1" applyProtection="1">
      <alignment horizontal="left" vertical="top" shrinkToFit="1"/>
      <protection hidden="1"/>
    </xf>
    <xf numFmtId="180" fontId="0" fillId="0" borderId="3" xfId="0" applyNumberFormat="1" applyFont="1" applyBorder="1" applyAlignment="1" applyProtection="1">
      <alignment horizontal="right" vertical="top" shrinkToFit="1"/>
      <protection locked="0" hidden="1"/>
    </xf>
    <xf numFmtId="0" fontId="49" fillId="3" borderId="3" xfId="0" applyFont="1" applyFill="1" applyBorder="1" applyAlignment="1" applyProtection="1">
      <alignment horizontal="left" vertical="top" shrinkToFit="1"/>
      <protection hidden="1"/>
    </xf>
    <xf numFmtId="0" fontId="49" fillId="3" borderId="3" xfId="0" applyFont="1" applyFill="1" applyBorder="1" applyAlignment="1" applyProtection="1">
      <alignment horizontal="right" vertical="top" shrinkToFit="1"/>
      <protection locked="0" hidden="1"/>
    </xf>
    <xf numFmtId="0" fontId="49" fillId="3" borderId="0" xfId="0" applyFont="1" applyFill="1" applyBorder="1" applyAlignment="1" applyProtection="1">
      <alignment horizontal="center" vertical="top" shrinkToFit="1"/>
      <protection hidden="1"/>
    </xf>
    <xf numFmtId="0" fontId="26" fillId="3" borderId="0" xfId="0" applyFont="1" applyFill="1" applyBorder="1" applyAlignment="1" applyProtection="1">
      <alignment horizontal="center" vertical="top" shrinkToFit="1"/>
      <protection hidden="1"/>
    </xf>
    <xf numFmtId="181" fontId="0" fillId="0" borderId="2" xfId="0" applyNumberFormat="1" applyFont="1" applyFill="1" applyBorder="1" applyAlignment="1" applyProtection="1">
      <alignment horizontal="right" vertical="top" shrinkToFit="1"/>
      <protection locked="0" hidden="1"/>
    </xf>
    <xf numFmtId="0" fontId="4" fillId="4" borderId="0" xfId="0" applyFont="1" applyFill="1" applyAlignment="1" applyProtection="1">
      <alignment horizontal="left" vertical="center"/>
      <protection locked="0"/>
    </xf>
    <xf numFmtId="3" fontId="23" fillId="0" borderId="10" xfId="0" applyNumberFormat="1" applyFont="1" applyFill="1" applyBorder="1" applyAlignment="1" applyProtection="1">
      <alignment vertical="center" shrinkToFit="1"/>
      <protection locked="0" hidden="1"/>
    </xf>
    <xf numFmtId="3" fontId="23" fillId="0" borderId="2" xfId="0" applyNumberFormat="1" applyFont="1" applyFill="1" applyBorder="1" applyAlignment="1" applyProtection="1">
      <alignment vertical="center" shrinkToFit="1"/>
      <protection locked="0" hidden="1"/>
    </xf>
    <xf numFmtId="3" fontId="23" fillId="0" borderId="5" xfId="0" applyNumberFormat="1" applyFont="1" applyFill="1" applyBorder="1" applyAlignment="1" applyProtection="1">
      <alignment vertical="center" shrinkToFit="1"/>
      <protection locked="0" hidden="1"/>
    </xf>
    <xf numFmtId="3" fontId="23" fillId="0" borderId="3" xfId="0" applyNumberFormat="1" applyFont="1" applyFill="1" applyBorder="1" applyAlignment="1" applyProtection="1">
      <alignment vertical="center" shrinkToFit="1"/>
      <protection locked="0" hidden="1"/>
    </xf>
    <xf numFmtId="0" fontId="50" fillId="2" borderId="2" xfId="0" applyFont="1" applyFill="1" applyBorder="1" applyAlignment="1" applyProtection="1">
      <alignment horizontal="left" vertical="center" shrinkToFit="1"/>
      <protection hidden="1"/>
    </xf>
    <xf numFmtId="0" fontId="50" fillId="2" borderId="11" xfId="0" applyFont="1" applyFill="1" applyBorder="1" applyAlignment="1" applyProtection="1">
      <alignment horizontal="left" vertical="center" shrinkToFit="1"/>
      <protection hidden="1"/>
    </xf>
    <xf numFmtId="0" fontId="50" fillId="2" borderId="3" xfId="0" applyFont="1" applyFill="1" applyBorder="1" applyAlignment="1" applyProtection="1">
      <alignment horizontal="left" vertical="center" shrinkToFit="1"/>
      <protection hidden="1"/>
    </xf>
    <xf numFmtId="0" fontId="50" fillId="2" borderId="8" xfId="0" applyFont="1" applyFill="1" applyBorder="1" applyAlignment="1" applyProtection="1">
      <alignment horizontal="left" vertical="center" shrinkToFit="1"/>
      <protection hidden="1"/>
    </xf>
    <xf numFmtId="0" fontId="0" fillId="6" borderId="0" xfId="0" applyFont="1" applyFill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left" vertical="center" wrapText="1" shrinkToFit="1"/>
      <protection locked="0"/>
    </xf>
    <xf numFmtId="0" fontId="0" fillId="4" borderId="0" xfId="0" applyFont="1" applyFill="1" applyAlignment="1" applyProtection="1">
      <alignment horizontal="left" vertical="center" wrapText="1" shrinkToFit="1"/>
      <protection locked="0"/>
    </xf>
    <xf numFmtId="0" fontId="0" fillId="4" borderId="0" xfId="0" applyFont="1" applyFill="1" applyAlignment="1" applyProtection="1">
      <alignment horizontal="center" vertical="center" wrapText="1"/>
      <protection locked="0"/>
    </xf>
    <xf numFmtId="179" fontId="0" fillId="0" borderId="0" xfId="0" applyNumberFormat="1" applyFont="1" applyFill="1" applyAlignment="1" applyProtection="1">
      <alignment horizontal="center" vertical="center" shrinkToFit="1"/>
      <protection hidden="1"/>
    </xf>
    <xf numFmtId="0" fontId="47" fillId="0" borderId="0" xfId="0" applyFont="1" applyBorder="1" applyAlignment="1" applyProtection="1">
      <alignment horizontal="left" vertical="center" shrinkToFit="1"/>
      <protection locked="0" hidden="1"/>
    </xf>
    <xf numFmtId="0" fontId="47" fillId="0" borderId="3" xfId="0" applyFont="1" applyBorder="1" applyAlignment="1" applyProtection="1">
      <alignment horizontal="left" vertical="center" shrinkToFit="1"/>
      <protection locked="0" hidden="1"/>
    </xf>
    <xf numFmtId="0" fontId="47" fillId="0" borderId="0" xfId="0" applyFont="1" applyBorder="1" applyAlignment="1" applyProtection="1">
      <alignment horizontal="center" vertical="center" shrinkToFit="1"/>
      <protection locked="0" hidden="1"/>
    </xf>
    <xf numFmtId="0" fontId="61" fillId="0" borderId="44" xfId="0" applyFont="1" applyBorder="1" applyAlignment="1" applyProtection="1">
      <alignment horizontal="right" vertical="top" shrinkToFit="1"/>
      <protection locked="0" hidden="1"/>
    </xf>
    <xf numFmtId="3" fontId="33" fillId="12" borderId="33" xfId="0" applyNumberFormat="1" applyFont="1" applyFill="1" applyBorder="1" applyAlignment="1" applyProtection="1">
      <alignment horizontal="right" shrinkToFit="1"/>
      <protection hidden="1"/>
    </xf>
    <xf numFmtId="0" fontId="30" fillId="12" borderId="33" xfId="0" applyFont="1" applyFill="1" applyBorder="1" applyAlignment="1" applyProtection="1">
      <alignment horizontal="left" shrinkToFit="1"/>
      <protection hidden="1"/>
    </xf>
    <xf numFmtId="0" fontId="30" fillId="12" borderId="34" xfId="0" applyFont="1" applyFill="1" applyBorder="1" applyAlignment="1" applyProtection="1">
      <alignment horizontal="left" shrinkToFit="1"/>
      <protection hidden="1"/>
    </xf>
    <xf numFmtId="0" fontId="11" fillId="8" borderId="3" xfId="0" applyFont="1" applyFill="1" applyBorder="1" applyAlignment="1" applyProtection="1">
      <alignment horizontal="center"/>
      <protection hidden="1"/>
    </xf>
    <xf numFmtId="3" fontId="41" fillId="11" borderId="4" xfId="0" applyNumberFormat="1" applyFont="1" applyFill="1" applyBorder="1" applyAlignment="1" applyProtection="1">
      <alignment shrinkToFit="1"/>
      <protection hidden="1"/>
    </xf>
    <xf numFmtId="3" fontId="41" fillId="11" borderId="0" xfId="0" applyNumberFormat="1" applyFont="1" applyFill="1" applyBorder="1" applyAlignment="1" applyProtection="1">
      <alignment shrinkToFit="1"/>
      <protection hidden="1"/>
    </xf>
    <xf numFmtId="3" fontId="41" fillId="11" borderId="5" xfId="0" applyNumberFormat="1" applyFont="1" applyFill="1" applyBorder="1" applyAlignment="1" applyProtection="1">
      <alignment shrinkToFit="1"/>
      <protection hidden="1"/>
    </xf>
    <xf numFmtId="3" fontId="41" fillId="11" borderId="3" xfId="0" applyNumberFormat="1" applyFont="1" applyFill="1" applyBorder="1" applyAlignment="1" applyProtection="1">
      <alignment shrinkToFit="1"/>
      <protection hidden="1"/>
    </xf>
    <xf numFmtId="3" fontId="24" fillId="9" borderId="17" xfId="0" applyNumberFormat="1" applyFont="1" applyFill="1" applyBorder="1" applyAlignment="1" applyProtection="1">
      <alignment shrinkToFit="1"/>
      <protection hidden="1"/>
    </xf>
    <xf numFmtId="3" fontId="24" fillId="9" borderId="10" xfId="0" applyNumberFormat="1" applyFont="1" applyFill="1" applyBorder="1" applyAlignment="1" applyProtection="1">
      <alignment shrinkToFit="1"/>
      <protection hidden="1"/>
    </xf>
    <xf numFmtId="3" fontId="24" fillId="9" borderId="18" xfId="0" applyNumberFormat="1" applyFont="1" applyFill="1" applyBorder="1" applyAlignment="1" applyProtection="1">
      <alignment shrinkToFit="1"/>
      <protection hidden="1"/>
    </xf>
    <xf numFmtId="3" fontId="24" fillId="9" borderId="5" xfId="0" applyNumberFormat="1" applyFont="1" applyFill="1" applyBorder="1" applyAlignment="1" applyProtection="1">
      <alignment shrinkToFit="1"/>
      <protection hidden="1"/>
    </xf>
    <xf numFmtId="0" fontId="27" fillId="7" borderId="3" xfId="0" applyFont="1" applyFill="1" applyBorder="1" applyAlignment="1" applyProtection="1">
      <alignment horizontal="center"/>
      <protection hidden="1"/>
    </xf>
    <xf numFmtId="0" fontId="22" fillId="3" borderId="15" xfId="0" applyFont="1" applyFill="1" applyBorder="1" applyAlignment="1" applyProtection="1">
      <alignment horizontal="right" wrapText="1"/>
      <protection hidden="1"/>
    </xf>
    <xf numFmtId="0" fontId="20" fillId="7" borderId="24" xfId="0" applyFont="1" applyFill="1" applyBorder="1" applyAlignment="1" applyProtection="1">
      <alignment horizontal="left" vertical="center" shrinkToFit="1"/>
      <protection hidden="1"/>
    </xf>
    <xf numFmtId="0" fontId="20" fillId="7" borderId="0" xfId="0" applyFont="1" applyFill="1" applyBorder="1" applyAlignment="1" applyProtection="1">
      <alignment horizontal="left" vertical="center" shrinkToFit="1"/>
      <protection hidden="1"/>
    </xf>
    <xf numFmtId="0" fontId="20" fillId="7" borderId="1" xfId="0" applyFont="1" applyFill="1" applyBorder="1" applyAlignment="1" applyProtection="1">
      <alignment horizontal="left" vertical="center" shrinkToFit="1"/>
      <protection hidden="1"/>
    </xf>
    <xf numFmtId="0" fontId="20" fillId="7" borderId="38" xfId="0" applyFont="1" applyFill="1" applyBorder="1" applyAlignment="1" applyProtection="1">
      <alignment horizontal="left" vertical="center" shrinkToFit="1"/>
      <protection hidden="1"/>
    </xf>
    <xf numFmtId="0" fontId="20" fillId="7" borderId="39" xfId="0" applyFont="1" applyFill="1" applyBorder="1" applyAlignment="1" applyProtection="1">
      <alignment horizontal="left" vertical="center" shrinkToFit="1"/>
      <protection hidden="1"/>
    </xf>
    <xf numFmtId="0" fontId="20" fillId="7" borderId="40" xfId="0" applyFont="1" applyFill="1" applyBorder="1" applyAlignment="1" applyProtection="1">
      <alignment horizontal="left" vertical="center" shrinkToFit="1"/>
      <protection hidden="1"/>
    </xf>
    <xf numFmtId="0" fontId="32" fillId="11" borderId="0" xfId="0" applyFont="1" applyFill="1" applyBorder="1" applyAlignment="1" applyProtection="1">
      <alignment horizontal="left" vertical="center" shrinkToFit="1"/>
      <protection hidden="1"/>
    </xf>
    <xf numFmtId="0" fontId="32" fillId="11" borderId="1" xfId="0" applyFont="1" applyFill="1" applyBorder="1" applyAlignment="1" applyProtection="1">
      <alignment horizontal="left" vertical="center" shrinkToFit="1"/>
      <protection hidden="1"/>
    </xf>
    <xf numFmtId="0" fontId="32" fillId="11" borderId="3" xfId="0" applyFont="1" applyFill="1" applyBorder="1" applyAlignment="1" applyProtection="1">
      <alignment horizontal="left" vertical="center" shrinkToFit="1"/>
      <protection hidden="1"/>
    </xf>
    <xf numFmtId="0" fontId="32" fillId="11" borderId="8" xfId="0" applyFont="1" applyFill="1" applyBorder="1" applyAlignment="1" applyProtection="1">
      <alignment horizontal="left" vertical="center" shrinkToFit="1"/>
      <protection hidden="1"/>
    </xf>
    <xf numFmtId="177" fontId="4" fillId="0" borderId="7" xfId="0" applyNumberFormat="1" applyFont="1" applyBorder="1" applyAlignment="1" applyProtection="1">
      <alignment horizontal="right" vertical="center" shrinkToFit="1"/>
      <protection locked="0" hidden="1"/>
    </xf>
    <xf numFmtId="177" fontId="4" fillId="0" borderId="43" xfId="0" applyNumberFormat="1" applyFont="1" applyBorder="1" applyAlignment="1" applyProtection="1">
      <alignment horizontal="right" vertical="center" shrinkToFit="1"/>
      <protection locked="0" hidden="1"/>
    </xf>
    <xf numFmtId="0" fontId="6" fillId="0" borderId="43" xfId="0" applyFont="1" applyBorder="1" applyAlignment="1" applyProtection="1">
      <alignment horizontal="center" vertical="center" shrinkToFit="1"/>
      <protection locked="0" hidden="1"/>
    </xf>
    <xf numFmtId="0" fontId="6" fillId="0" borderId="20" xfId="0" applyFont="1" applyBorder="1" applyAlignment="1" applyProtection="1">
      <alignment horizontal="center" vertical="center" shrinkToFit="1"/>
      <protection locked="0" hidden="1"/>
    </xf>
    <xf numFmtId="0" fontId="7" fillId="0" borderId="0" xfId="0" applyFont="1" applyBorder="1" applyAlignment="1" applyProtection="1">
      <alignment horizontal="left" vertical="top" shrinkToFit="1"/>
      <protection locked="0" hidden="1"/>
    </xf>
    <xf numFmtId="3" fontId="57" fillId="17" borderId="10" xfId="0" applyNumberFormat="1" applyFont="1" applyFill="1" applyBorder="1" applyAlignment="1" applyProtection="1">
      <alignment shrinkToFit="1"/>
      <protection hidden="1"/>
    </xf>
    <xf numFmtId="3" fontId="57" fillId="17" borderId="2" xfId="0" applyNumberFormat="1" applyFont="1" applyFill="1" applyBorder="1" applyAlignment="1" applyProtection="1">
      <alignment shrinkToFit="1"/>
      <protection hidden="1"/>
    </xf>
    <xf numFmtId="3" fontId="57" fillId="17" borderId="5" xfId="0" applyNumberFormat="1" applyFont="1" applyFill="1" applyBorder="1" applyAlignment="1" applyProtection="1">
      <alignment shrinkToFit="1"/>
      <protection hidden="1"/>
    </xf>
    <xf numFmtId="3" fontId="57" fillId="17" borderId="3" xfId="0" applyNumberFormat="1" applyFont="1" applyFill="1" applyBorder="1" applyAlignment="1" applyProtection="1">
      <alignment shrinkToFit="1"/>
      <protection hidden="1"/>
    </xf>
    <xf numFmtId="0" fontId="58" fillId="17" borderId="2" xfId="0" applyFont="1" applyFill="1" applyBorder="1" applyAlignment="1" applyProtection="1">
      <alignment horizontal="left" shrinkToFit="1"/>
      <protection hidden="1"/>
    </xf>
    <xf numFmtId="0" fontId="58" fillId="17" borderId="11" xfId="0" applyFont="1" applyFill="1" applyBorder="1" applyAlignment="1" applyProtection="1">
      <alignment horizontal="left" shrinkToFit="1"/>
      <protection hidden="1"/>
    </xf>
    <xf numFmtId="0" fontId="58" fillId="17" borderId="3" xfId="0" applyFont="1" applyFill="1" applyBorder="1" applyAlignment="1" applyProtection="1">
      <alignment horizontal="left" shrinkToFit="1"/>
      <protection hidden="1"/>
    </xf>
    <xf numFmtId="0" fontId="58" fillId="17" borderId="8" xfId="0" applyFont="1" applyFill="1" applyBorder="1" applyAlignment="1" applyProtection="1">
      <alignment horizontal="left" shrinkToFit="1"/>
      <protection hidden="1"/>
    </xf>
    <xf numFmtId="0" fontId="10" fillId="3" borderId="12" xfId="0" applyFont="1" applyFill="1" applyBorder="1" applyAlignment="1" applyProtection="1">
      <alignment horizontal="center" wrapText="1"/>
      <protection hidden="1"/>
    </xf>
    <xf numFmtId="0" fontId="10" fillId="3" borderId="13" xfId="0" applyFont="1" applyFill="1" applyBorder="1" applyAlignment="1" applyProtection="1">
      <alignment horizontal="center" wrapText="1"/>
      <protection hidden="1"/>
    </xf>
    <xf numFmtId="0" fontId="35" fillId="0" borderId="4" xfId="0" applyFont="1" applyBorder="1" applyAlignment="1" applyProtection="1">
      <alignment horizontal="center" shrinkToFit="1"/>
      <protection hidden="1"/>
    </xf>
    <xf numFmtId="0" fontId="35" fillId="0" borderId="0" xfId="0" applyFont="1" applyBorder="1" applyAlignment="1" applyProtection="1">
      <alignment horizontal="center" shrinkToFit="1"/>
      <protection hidden="1"/>
    </xf>
    <xf numFmtId="0" fontId="35" fillId="0" borderId="1" xfId="0" applyFont="1" applyBorder="1" applyAlignment="1" applyProtection="1">
      <alignment horizontal="center" shrinkToFit="1"/>
      <protection hidden="1"/>
    </xf>
    <xf numFmtId="0" fontId="10" fillId="3" borderId="2" xfId="0" applyFont="1" applyFill="1" applyBorder="1" applyAlignment="1" applyProtection="1">
      <alignment horizontal="center" wrapText="1"/>
      <protection hidden="1"/>
    </xf>
    <xf numFmtId="0" fontId="10" fillId="3" borderId="14" xfId="0" applyFont="1" applyFill="1" applyBorder="1" applyAlignment="1" applyProtection="1">
      <alignment horizontal="center" wrapText="1"/>
      <protection hidden="1"/>
    </xf>
    <xf numFmtId="0" fontId="22" fillId="3" borderId="0" xfId="0" applyFont="1" applyFill="1" applyBorder="1" applyAlignment="1" applyProtection="1">
      <alignment horizontal="center" vertical="top" shrinkToFit="1"/>
      <protection hidden="1"/>
    </xf>
    <xf numFmtId="0" fontId="22" fillId="3" borderId="3" xfId="0" applyFont="1" applyFill="1" applyBorder="1" applyAlignment="1" applyProtection="1">
      <alignment horizontal="center" vertical="top" shrinkToFit="1"/>
      <protection hidden="1"/>
    </xf>
    <xf numFmtId="0" fontId="10" fillId="3" borderId="19" xfId="0" applyFont="1" applyFill="1" applyBorder="1" applyAlignment="1" applyProtection="1">
      <alignment horizontal="center" wrapText="1"/>
      <protection hidden="1"/>
    </xf>
    <xf numFmtId="0" fontId="10" fillId="3" borderId="3" xfId="0" applyFont="1" applyFill="1" applyBorder="1" applyAlignment="1" applyProtection="1">
      <alignment horizontal="center" wrapText="1"/>
      <protection hidden="1"/>
    </xf>
    <xf numFmtId="0" fontId="28" fillId="3" borderId="4" xfId="0" applyFont="1" applyFill="1" applyBorder="1" applyAlignment="1" applyProtection="1">
      <alignment horizontal="center" vertical="center" shrinkToFit="1"/>
      <protection hidden="1"/>
    </xf>
    <xf numFmtId="0" fontId="28" fillId="3" borderId="0" xfId="0" applyFont="1" applyFill="1" applyBorder="1" applyAlignment="1" applyProtection="1">
      <alignment horizontal="center" vertical="center" shrinkToFit="1"/>
      <protection hidden="1"/>
    </xf>
    <xf numFmtId="0" fontId="11" fillId="0" borderId="5" xfId="0" applyFont="1" applyFill="1" applyBorder="1" applyAlignment="1" applyProtection="1">
      <alignment horizontal="right" shrinkToFit="1"/>
      <protection locked="0" hidden="1"/>
    </xf>
    <xf numFmtId="0" fontId="11" fillId="0" borderId="3" xfId="0" applyFont="1" applyFill="1" applyBorder="1" applyAlignment="1" applyProtection="1">
      <alignment horizontal="right" shrinkToFit="1"/>
      <protection locked="0" hidden="1"/>
    </xf>
    <xf numFmtId="0" fontId="11" fillId="0" borderId="20" xfId="0" applyFont="1" applyFill="1" applyBorder="1" applyAlignment="1" applyProtection="1">
      <alignment horizontal="right" shrinkToFit="1"/>
      <protection locked="0" hidden="1"/>
    </xf>
    <xf numFmtId="0" fontId="11" fillId="0" borderId="9" xfId="0" applyFont="1" applyFill="1" applyBorder="1" applyAlignment="1" applyProtection="1">
      <alignment horizontal="right" shrinkToFit="1"/>
      <protection locked="0" hidden="1"/>
    </xf>
    <xf numFmtId="180" fontId="4" fillId="0" borderId="9" xfId="0" applyNumberFormat="1" applyFont="1" applyBorder="1" applyAlignment="1" applyProtection="1">
      <alignment horizontal="right" shrinkToFit="1"/>
      <protection locked="0" hidden="1"/>
    </xf>
    <xf numFmtId="180" fontId="4" fillId="0" borderId="9" xfId="0" applyNumberFormat="1" applyFont="1" applyBorder="1" applyAlignment="1" applyProtection="1">
      <alignment horizontal="right"/>
      <protection locked="0" hidden="1"/>
    </xf>
    <xf numFmtId="0" fontId="6" fillId="0" borderId="5" xfId="0" applyFont="1" applyBorder="1" applyAlignment="1" applyProtection="1">
      <alignment horizontal="center" shrinkToFit="1"/>
      <protection locked="0" hidden="1"/>
    </xf>
    <xf numFmtId="0" fontId="6" fillId="0" borderId="3" xfId="0" applyFont="1" applyBorder="1" applyAlignment="1" applyProtection="1">
      <alignment horizontal="center" shrinkToFit="1"/>
      <protection locked="0" hidden="1"/>
    </xf>
    <xf numFmtId="0" fontId="6" fillId="0" borderId="8" xfId="0" applyFont="1" applyBorder="1" applyAlignment="1" applyProtection="1">
      <alignment horizontal="center" shrinkToFit="1"/>
      <protection locked="0" hidden="1"/>
    </xf>
    <xf numFmtId="3" fontId="0" fillId="8" borderId="2" xfId="0" applyNumberFormat="1" applyFont="1" applyFill="1" applyBorder="1" applyAlignment="1" applyProtection="1">
      <alignment horizontal="center" vertical="center" shrinkToFit="1"/>
      <protection hidden="1"/>
    </xf>
    <xf numFmtId="0" fontId="0" fillId="8" borderId="2" xfId="0" applyFont="1" applyFill="1" applyBorder="1" applyAlignment="1" applyProtection="1">
      <alignment horizontal="center" vertical="center" shrinkToFit="1"/>
      <protection hidden="1"/>
    </xf>
    <xf numFmtId="0" fontId="0" fillId="8" borderId="3" xfId="0" applyFont="1" applyFill="1" applyBorder="1" applyAlignment="1" applyProtection="1">
      <alignment horizontal="center" vertical="center" shrinkToFit="1"/>
      <protection hidden="1"/>
    </xf>
    <xf numFmtId="3" fontId="26" fillId="9" borderId="11" xfId="0" applyNumberFormat="1" applyFont="1" applyFill="1" applyBorder="1" applyAlignment="1" applyProtection="1">
      <alignment horizontal="center" vertical="center" shrinkToFit="1"/>
      <protection hidden="1"/>
    </xf>
    <xf numFmtId="3" fontId="26" fillId="9" borderId="17" xfId="0" applyNumberFormat="1" applyFont="1" applyFill="1" applyBorder="1" applyAlignment="1" applyProtection="1">
      <alignment horizontal="center" vertical="center" shrinkToFit="1"/>
      <protection hidden="1"/>
    </xf>
    <xf numFmtId="3" fontId="26" fillId="9" borderId="8" xfId="0" applyNumberFormat="1" applyFont="1" applyFill="1" applyBorder="1" applyAlignment="1" applyProtection="1">
      <alignment horizontal="center" vertical="center" shrinkToFit="1"/>
      <protection hidden="1"/>
    </xf>
    <xf numFmtId="3" fontId="26" fillId="9" borderId="18" xfId="0" applyNumberFormat="1" applyFont="1" applyFill="1" applyBorder="1" applyAlignment="1" applyProtection="1">
      <alignment horizontal="center" vertical="center" shrinkToFit="1"/>
      <protection hidden="1"/>
    </xf>
    <xf numFmtId="3" fontId="26" fillId="2" borderId="17" xfId="0" applyNumberFormat="1" applyFont="1" applyFill="1" applyBorder="1" applyAlignment="1" applyProtection="1">
      <alignment horizontal="center" vertical="center" shrinkToFit="1"/>
      <protection hidden="1"/>
    </xf>
    <xf numFmtId="3" fontId="26" fillId="2" borderId="10" xfId="0" applyNumberFormat="1" applyFont="1" applyFill="1" applyBorder="1" applyAlignment="1" applyProtection="1">
      <alignment horizontal="center" vertical="center" shrinkToFit="1"/>
      <protection hidden="1"/>
    </xf>
    <xf numFmtId="3" fontId="26" fillId="2" borderId="18" xfId="0" applyNumberFormat="1" applyFont="1" applyFill="1" applyBorder="1" applyAlignment="1" applyProtection="1">
      <alignment horizontal="center" vertical="center" shrinkToFit="1"/>
      <protection hidden="1"/>
    </xf>
    <xf numFmtId="3" fontId="26" fillId="2" borderId="5" xfId="0" applyNumberFormat="1" applyFont="1" applyFill="1" applyBorder="1" applyAlignment="1" applyProtection="1">
      <alignment horizontal="center" vertical="center" shrinkToFit="1"/>
      <protection hidden="1"/>
    </xf>
    <xf numFmtId="3" fontId="26" fillId="7" borderId="2" xfId="0" applyNumberFormat="1" applyFont="1" applyFill="1" applyBorder="1" applyAlignment="1" applyProtection="1">
      <alignment horizontal="center" vertical="center" shrinkToFit="1"/>
      <protection hidden="1"/>
    </xf>
    <xf numFmtId="3" fontId="26" fillId="7" borderId="3" xfId="0" applyNumberFormat="1" applyFont="1" applyFill="1" applyBorder="1" applyAlignment="1" applyProtection="1">
      <alignment horizontal="center" vertical="center" shrinkToFit="1"/>
      <protection hidden="1"/>
    </xf>
    <xf numFmtId="0" fontId="27" fillId="2" borderId="18" xfId="0" applyFont="1" applyFill="1" applyBorder="1" applyAlignment="1" applyProtection="1">
      <alignment horizontal="center"/>
      <protection hidden="1"/>
    </xf>
    <xf numFmtId="0" fontId="27" fillId="2" borderId="5" xfId="0" applyFont="1" applyFill="1" applyBorder="1" applyAlignment="1" applyProtection="1">
      <alignment horizontal="center"/>
      <protection hidden="1"/>
    </xf>
    <xf numFmtId="0" fontId="54" fillId="14" borderId="3" xfId="0" applyFont="1" applyFill="1" applyBorder="1" applyAlignment="1" applyProtection="1">
      <alignment horizontal="center" vertical="top" shrinkToFit="1"/>
      <protection locked="0" hidden="1"/>
    </xf>
    <xf numFmtId="0" fontId="0" fillId="0" borderId="3" xfId="0" applyFont="1" applyBorder="1" applyAlignment="1" applyProtection="1">
      <alignment horizontal="right" vertical="top" shrinkToFit="1"/>
      <protection locked="0" hidden="1"/>
    </xf>
    <xf numFmtId="0" fontId="54" fillId="14" borderId="0" xfId="0" applyFont="1" applyFill="1" applyBorder="1" applyAlignment="1">
      <alignment horizontal="center" vertical="center"/>
    </xf>
    <xf numFmtId="0" fontId="54" fillId="14" borderId="3" xfId="0" applyFont="1" applyFill="1" applyBorder="1" applyAlignment="1">
      <alignment horizontal="center" vertical="center"/>
    </xf>
    <xf numFmtId="0" fontId="51" fillId="14" borderId="3" xfId="0" applyFont="1" applyFill="1" applyBorder="1" applyAlignment="1" applyProtection="1">
      <alignment horizontal="center" vertical="top" shrinkToFit="1"/>
      <protection hidden="1"/>
    </xf>
    <xf numFmtId="3" fontId="4" fillId="0" borderId="0" xfId="0" applyNumberFormat="1" applyFont="1" applyFill="1" applyBorder="1" applyAlignment="1" applyProtection="1">
      <alignment horizontal="right" vertical="top" shrinkToFit="1"/>
      <protection locked="0" hidden="1"/>
    </xf>
    <xf numFmtId="3" fontId="0" fillId="0" borderId="0" xfId="0" applyNumberFormat="1" applyFont="1" applyFill="1" applyBorder="1" applyAlignment="1" applyProtection="1">
      <alignment horizontal="right" vertical="top" shrinkToFit="1"/>
      <protection locked="0" hidden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57</xdr:row>
      <xdr:rowOff>85725</xdr:rowOff>
    </xdr:from>
    <xdr:to>
      <xdr:col>9</xdr:col>
      <xdr:colOff>19050</xdr:colOff>
      <xdr:row>58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23900" y="9963150"/>
          <a:ext cx="2952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＋</a:t>
          </a:r>
        </a:p>
      </xdr:txBody>
    </xdr:sp>
    <xdr:clientData/>
  </xdr:twoCellAnchor>
  <xdr:twoCellAnchor>
    <xdr:from>
      <xdr:col>11</xdr:col>
      <xdr:colOff>114300</xdr:colOff>
      <xdr:row>57</xdr:row>
      <xdr:rowOff>85725</xdr:rowOff>
    </xdr:from>
    <xdr:to>
      <xdr:col>13</xdr:col>
      <xdr:colOff>9525</xdr:colOff>
      <xdr:row>58</xdr:row>
      <xdr:rowOff>152400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514475" y="9963150"/>
          <a:ext cx="2952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－</a:t>
          </a:r>
        </a:p>
      </xdr:txBody>
    </xdr:sp>
    <xdr:clientData/>
  </xdr:twoCellAnchor>
  <xdr:twoCellAnchor>
    <xdr:from>
      <xdr:col>15</xdr:col>
      <xdr:colOff>95250</xdr:colOff>
      <xdr:row>57</xdr:row>
      <xdr:rowOff>66675</xdr:rowOff>
    </xdr:from>
    <xdr:to>
      <xdr:col>16</xdr:col>
      <xdr:colOff>190500</xdr:colOff>
      <xdr:row>58</xdr:row>
      <xdr:rowOff>133350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295525" y="9944100"/>
          <a:ext cx="2952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－</a:t>
          </a:r>
        </a:p>
      </xdr:txBody>
    </xdr:sp>
    <xdr:clientData/>
  </xdr:twoCellAnchor>
  <xdr:twoCellAnchor>
    <xdr:from>
      <xdr:col>8</xdr:col>
      <xdr:colOff>0</xdr:colOff>
      <xdr:row>114</xdr:row>
      <xdr:rowOff>161925</xdr:rowOff>
    </xdr:from>
    <xdr:to>
      <xdr:col>8</xdr:col>
      <xdr:colOff>0</xdr:colOff>
      <xdr:row>116</xdr:row>
      <xdr:rowOff>19050</xdr:rowOff>
    </xdr:to>
    <xdr:sp macro="" textlink="">
      <xdr:nvSpPr>
        <xdr:cNvPr id="1028" name="Line 6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ShapeType="1"/>
        </xdr:cNvSpPr>
      </xdr:nvSpPr>
      <xdr:spPr bwMode="auto">
        <a:xfrm>
          <a:off x="1600200" y="198120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13</xdr:row>
      <xdr:rowOff>0</xdr:rowOff>
    </xdr:from>
    <xdr:to>
      <xdr:col>3</xdr:col>
      <xdr:colOff>180975</xdr:colOff>
      <xdr:row>13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09575" y="3105150"/>
          <a:ext cx="371475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57</xdr:row>
      <xdr:rowOff>85725</xdr:rowOff>
    </xdr:from>
    <xdr:to>
      <xdr:col>9</xdr:col>
      <xdr:colOff>19050</xdr:colOff>
      <xdr:row>58</xdr:row>
      <xdr:rowOff>152400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23900" y="9963150"/>
          <a:ext cx="2952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＋</a:t>
          </a:r>
        </a:p>
      </xdr:txBody>
    </xdr:sp>
    <xdr:clientData/>
  </xdr:twoCellAnchor>
  <xdr:twoCellAnchor>
    <xdr:from>
      <xdr:col>11</xdr:col>
      <xdr:colOff>114300</xdr:colOff>
      <xdr:row>57</xdr:row>
      <xdr:rowOff>85725</xdr:rowOff>
    </xdr:from>
    <xdr:to>
      <xdr:col>13</xdr:col>
      <xdr:colOff>9525</xdr:colOff>
      <xdr:row>58</xdr:row>
      <xdr:rowOff>152400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514475" y="9963150"/>
          <a:ext cx="2952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－</a:t>
          </a:r>
        </a:p>
      </xdr:txBody>
    </xdr:sp>
    <xdr:clientData/>
  </xdr:twoCellAnchor>
  <xdr:twoCellAnchor>
    <xdr:from>
      <xdr:col>15</xdr:col>
      <xdr:colOff>95250</xdr:colOff>
      <xdr:row>57</xdr:row>
      <xdr:rowOff>66675</xdr:rowOff>
    </xdr:from>
    <xdr:to>
      <xdr:col>16</xdr:col>
      <xdr:colOff>190500</xdr:colOff>
      <xdr:row>58</xdr:row>
      <xdr:rowOff>133350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2295525" y="9944100"/>
          <a:ext cx="2952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－</a:t>
          </a:r>
        </a:p>
      </xdr:txBody>
    </xdr:sp>
    <xdr:clientData/>
  </xdr:twoCellAnchor>
  <xdr:twoCellAnchor>
    <xdr:from>
      <xdr:col>7</xdr:col>
      <xdr:colOff>123825</xdr:colOff>
      <xdr:row>57</xdr:row>
      <xdr:rowOff>85725</xdr:rowOff>
    </xdr:from>
    <xdr:to>
      <xdr:col>9</xdr:col>
      <xdr:colOff>19050</xdr:colOff>
      <xdr:row>58</xdr:row>
      <xdr:rowOff>152400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23900" y="9963150"/>
          <a:ext cx="2952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＋</a:t>
          </a:r>
        </a:p>
      </xdr:txBody>
    </xdr:sp>
    <xdr:clientData/>
  </xdr:twoCellAnchor>
  <xdr:twoCellAnchor>
    <xdr:from>
      <xdr:col>11</xdr:col>
      <xdr:colOff>114300</xdr:colOff>
      <xdr:row>57</xdr:row>
      <xdr:rowOff>85725</xdr:rowOff>
    </xdr:from>
    <xdr:to>
      <xdr:col>13</xdr:col>
      <xdr:colOff>9525</xdr:colOff>
      <xdr:row>58</xdr:row>
      <xdr:rowOff>152400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514475" y="9963150"/>
          <a:ext cx="2952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－</a:t>
          </a:r>
        </a:p>
      </xdr:txBody>
    </xdr:sp>
    <xdr:clientData/>
  </xdr:twoCellAnchor>
  <xdr:twoCellAnchor>
    <xdr:from>
      <xdr:col>15</xdr:col>
      <xdr:colOff>95250</xdr:colOff>
      <xdr:row>57</xdr:row>
      <xdr:rowOff>66675</xdr:rowOff>
    </xdr:from>
    <xdr:to>
      <xdr:col>16</xdr:col>
      <xdr:colOff>190500</xdr:colOff>
      <xdr:row>58</xdr:row>
      <xdr:rowOff>133350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295525" y="9944100"/>
          <a:ext cx="2952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－</a:t>
          </a:r>
        </a:p>
      </xdr:txBody>
    </xdr:sp>
    <xdr:clientData/>
  </xdr:twoCellAnchor>
  <xdr:twoCellAnchor>
    <xdr:from>
      <xdr:col>9</xdr:col>
      <xdr:colOff>0</xdr:colOff>
      <xdr:row>53</xdr:row>
      <xdr:rowOff>57150</xdr:rowOff>
    </xdr:from>
    <xdr:to>
      <xdr:col>10</xdr:col>
      <xdr:colOff>38099</xdr:colOff>
      <xdr:row>55</xdr:row>
      <xdr:rowOff>152399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800225" y="9248775"/>
          <a:ext cx="238124" cy="438149"/>
        </a:xfrm>
        <a:prstGeom prst="rightBrace">
          <a:avLst/>
        </a:prstGeom>
        <a:noFill/>
        <a:ln w="9525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104775</xdr:colOff>
      <xdr:row>54</xdr:row>
      <xdr:rowOff>19051</xdr:rowOff>
    </xdr:from>
    <xdr:to>
      <xdr:col>11</xdr:col>
      <xdr:colOff>133350</xdr:colOff>
      <xdr:row>55</xdr:row>
      <xdr:rowOff>38101</xdr:rowOff>
    </xdr:to>
    <xdr:sp macro="" textlink="">
      <xdr:nvSpPr>
        <xdr:cNvPr id="7" name="ストライプ矢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105025" y="9382126"/>
          <a:ext cx="228600" cy="190500"/>
        </a:xfrm>
        <a:prstGeom prst="striped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56</xdr:row>
      <xdr:rowOff>85725</xdr:rowOff>
    </xdr:from>
    <xdr:to>
      <xdr:col>4</xdr:col>
      <xdr:colOff>1058</xdr:colOff>
      <xdr:row>59</xdr:row>
      <xdr:rowOff>76200</xdr:rowOff>
    </xdr:to>
    <xdr:pic>
      <xdr:nvPicPr>
        <xdr:cNvPr id="1038" name="図 15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791700"/>
          <a:ext cx="7810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133351</xdr:colOff>
      <xdr:row>15</xdr:row>
      <xdr:rowOff>171450</xdr:rowOff>
    </xdr:from>
    <xdr:to>
      <xdr:col>18</xdr:col>
      <xdr:colOff>123826</xdr:colOff>
      <xdr:row>17</xdr:row>
      <xdr:rowOff>3175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895601" y="2749550"/>
          <a:ext cx="5429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⇐選択</a:t>
          </a:r>
        </a:p>
      </xdr:txBody>
    </xdr:sp>
    <xdr:clientData fPrintsWithSheet="0"/>
  </xdr:twoCellAnchor>
  <xdr:twoCellAnchor editAs="oneCell">
    <xdr:from>
      <xdr:col>29</xdr:col>
      <xdr:colOff>0</xdr:colOff>
      <xdr:row>61</xdr:row>
      <xdr:rowOff>0</xdr:rowOff>
    </xdr:from>
    <xdr:to>
      <xdr:col>32</xdr:col>
      <xdr:colOff>174625</xdr:colOff>
      <xdr:row>61</xdr:row>
      <xdr:rowOff>133350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3A6316B4-28C8-47EC-8E07-E229F1820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5" y="10563225"/>
          <a:ext cx="774700" cy="133350"/>
        </a:xfrm>
        <a:prstGeom prst="rect">
          <a:avLst/>
        </a:prstGeom>
      </xdr:spPr>
    </xdr:pic>
    <xdr:clientData/>
  </xdr:twoCellAnchor>
  <xdr:twoCellAnchor>
    <xdr:from>
      <xdr:col>15</xdr:col>
      <xdr:colOff>152401</xdr:colOff>
      <xdr:row>19</xdr:row>
      <xdr:rowOff>0</xdr:rowOff>
    </xdr:from>
    <xdr:to>
      <xdr:col>18</xdr:col>
      <xdr:colOff>142876</xdr:colOff>
      <xdr:row>20</xdr:row>
      <xdr:rowOff>9525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923BF551-9EC7-479F-B7F5-32A8C0B6D43D}"/>
            </a:ext>
          </a:extLst>
        </xdr:cNvPr>
        <xdr:cNvSpPr txBox="1"/>
      </xdr:nvSpPr>
      <xdr:spPr>
        <a:xfrm>
          <a:off x="2914651" y="3276600"/>
          <a:ext cx="5429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⇐選択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9679;&#23433;&#20161;&#23627;\01.&#21942;&#26989;&#12484;&#12540;&#12523;\02-5&#12304;&#36039;&#37329;&#35336;&#30011;&#12305;&#35576;&#36027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諸費"/>
      <sheetName val="Sheet1"/>
      <sheetName val="Sheet1 (2)"/>
      <sheetName val="02-5【資金計画】諸費用"/>
    </sheetNames>
    <definedNames>
      <definedName name="GoAssetChart" refersTo="#REF!"/>
      <definedName name="GoBack" refersTo="#REF!"/>
      <definedName name="GoBalanceSheet" refersTo="#REF!"/>
      <definedName name="GoCashFlow" refersTo="#REF!"/>
      <definedName name="GoData" refersTo="#REF!"/>
      <definedName name="GoIncomeChart" refersTo="#REF!"/>
    </defined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69"/>
  <sheetViews>
    <sheetView tabSelected="1" zoomScaleNormal="100" workbookViewId="0">
      <selection activeCell="I1" sqref="I1:P3"/>
    </sheetView>
  </sheetViews>
  <sheetFormatPr defaultColWidth="9" defaultRowHeight="13.5" x14ac:dyDescent="0.15"/>
  <cols>
    <col min="1" max="81" width="2.625" style="2" customWidth="1"/>
    <col min="82" max="16384" width="9" style="2"/>
  </cols>
  <sheetData>
    <row r="1" spans="1:75" ht="13.5" customHeight="1" x14ac:dyDescent="0.15">
      <c r="A1" s="216" t="s">
        <v>40</v>
      </c>
      <c r="B1" s="216"/>
      <c r="C1" s="216"/>
      <c r="D1" s="216"/>
      <c r="E1" s="216"/>
      <c r="F1" s="216"/>
      <c r="G1" s="216"/>
      <c r="H1" s="216"/>
      <c r="I1" s="223" t="s">
        <v>134</v>
      </c>
      <c r="J1" s="223"/>
      <c r="K1" s="223"/>
      <c r="L1" s="223"/>
      <c r="M1" s="223"/>
      <c r="N1" s="223"/>
      <c r="O1" s="223"/>
      <c r="P1" s="223"/>
      <c r="Q1" s="201" t="s">
        <v>8</v>
      </c>
      <c r="R1" s="201"/>
      <c r="S1" s="225">
        <v>28</v>
      </c>
      <c r="T1" s="225"/>
      <c r="U1" s="274" t="s">
        <v>128</v>
      </c>
      <c r="V1" s="274"/>
      <c r="W1" s="276"/>
      <c r="X1" s="276"/>
      <c r="Y1" s="276"/>
      <c r="Z1" s="276"/>
      <c r="AA1" s="273">
        <f ca="1">TODAY()</f>
        <v>44251</v>
      </c>
      <c r="AB1" s="273"/>
      <c r="AC1" s="273"/>
      <c r="AD1" s="273"/>
      <c r="AE1" s="273"/>
      <c r="AF1" s="273"/>
      <c r="AG1" s="273"/>
      <c r="AH1" s="66"/>
      <c r="AI1" s="269" t="s">
        <v>9</v>
      </c>
      <c r="AJ1" s="269"/>
      <c r="AK1" s="269"/>
      <c r="AL1" s="269"/>
      <c r="AM1" s="269"/>
      <c r="AN1" s="269"/>
      <c r="AO1" s="269"/>
      <c r="AP1" s="269"/>
      <c r="AQ1" s="269"/>
      <c r="AR1" s="269"/>
      <c r="AS1" s="269"/>
      <c r="AT1" s="269"/>
      <c r="AU1" s="269"/>
      <c r="AV1" s="269"/>
      <c r="AW1" s="67"/>
      <c r="AX1" s="67"/>
      <c r="AY1" s="32"/>
      <c r="AZ1" s="80" t="s">
        <v>46</v>
      </c>
      <c r="BA1" s="80"/>
      <c r="BB1" s="80"/>
      <c r="BC1" s="80"/>
      <c r="BD1" s="80"/>
      <c r="BE1" s="80"/>
      <c r="BF1" s="80"/>
      <c r="BG1" s="80"/>
      <c r="BH1" s="80"/>
      <c r="BI1" s="80" t="s">
        <v>86</v>
      </c>
      <c r="BJ1" s="80"/>
      <c r="BK1" s="80"/>
      <c r="BL1" s="80"/>
      <c r="BM1" s="80"/>
      <c r="BN1" s="80"/>
      <c r="BO1" s="80"/>
      <c r="BP1" s="80"/>
      <c r="BQ1" s="80"/>
      <c r="BR1" s="80" t="s">
        <v>94</v>
      </c>
      <c r="BS1" s="80"/>
      <c r="BT1" s="80"/>
      <c r="BU1" s="80"/>
      <c r="BV1" s="80"/>
      <c r="BW1" s="80"/>
    </row>
    <row r="2" spans="1:75" ht="13.5" customHeight="1" x14ac:dyDescent="0.25">
      <c r="A2" s="216"/>
      <c r="B2" s="216"/>
      <c r="C2" s="216"/>
      <c r="D2" s="216"/>
      <c r="E2" s="216"/>
      <c r="F2" s="216"/>
      <c r="G2" s="216"/>
      <c r="H2" s="216"/>
      <c r="I2" s="223"/>
      <c r="J2" s="223"/>
      <c r="K2" s="223"/>
      <c r="L2" s="223"/>
      <c r="M2" s="223"/>
      <c r="N2" s="223"/>
      <c r="O2" s="223"/>
      <c r="P2" s="223"/>
      <c r="Q2" s="201"/>
      <c r="R2" s="201"/>
      <c r="S2" s="225"/>
      <c r="T2" s="225"/>
      <c r="U2" s="274"/>
      <c r="V2" s="274"/>
      <c r="W2" s="277" t="s">
        <v>133</v>
      </c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68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67"/>
      <c r="AX2" s="67"/>
      <c r="AY2" s="32"/>
      <c r="AZ2" s="80" t="s">
        <v>47</v>
      </c>
      <c r="BA2" s="80"/>
      <c r="BB2" s="80"/>
      <c r="BC2" s="80"/>
      <c r="BD2" s="80"/>
      <c r="BE2" s="80"/>
      <c r="BF2" s="80"/>
      <c r="BG2" s="80"/>
      <c r="BH2" s="80"/>
      <c r="BI2" s="80" t="s">
        <v>66</v>
      </c>
      <c r="BJ2" s="80"/>
      <c r="BK2" s="80"/>
      <c r="BL2" s="80"/>
      <c r="BM2" s="80"/>
      <c r="BN2" s="80"/>
      <c r="BO2" s="80"/>
      <c r="BP2" s="80"/>
      <c r="BQ2" s="80"/>
      <c r="BR2" s="80" t="s">
        <v>87</v>
      </c>
      <c r="BS2" s="80"/>
      <c r="BT2" s="80"/>
      <c r="BU2" s="80"/>
      <c r="BV2" s="80"/>
      <c r="BW2" s="80"/>
    </row>
    <row r="3" spans="1:75" ht="13.5" customHeight="1" x14ac:dyDescent="0.15">
      <c r="A3" s="217"/>
      <c r="B3" s="218"/>
      <c r="C3" s="218"/>
      <c r="D3" s="218"/>
      <c r="E3" s="218"/>
      <c r="F3" s="218"/>
      <c r="G3" s="218"/>
      <c r="H3" s="218"/>
      <c r="I3" s="224"/>
      <c r="J3" s="224"/>
      <c r="K3" s="224"/>
      <c r="L3" s="224"/>
      <c r="M3" s="224"/>
      <c r="N3" s="224"/>
      <c r="O3" s="224"/>
      <c r="P3" s="224"/>
      <c r="Q3" s="202"/>
      <c r="R3" s="202"/>
      <c r="S3" s="226"/>
      <c r="T3" s="226"/>
      <c r="U3" s="275"/>
      <c r="V3" s="275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69"/>
      <c r="AI3" s="260" t="s">
        <v>10</v>
      </c>
      <c r="AJ3" s="260"/>
      <c r="AK3" s="260"/>
      <c r="AL3" s="260"/>
      <c r="AM3" s="260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32"/>
      <c r="AZ3" s="80" t="s">
        <v>48</v>
      </c>
      <c r="BA3" s="80"/>
      <c r="BB3" s="80"/>
      <c r="BC3" s="80"/>
      <c r="BD3" s="80"/>
      <c r="BE3" s="80"/>
      <c r="BF3" s="80"/>
      <c r="BG3" s="80"/>
      <c r="BH3" s="80"/>
      <c r="BI3" s="80" t="s">
        <v>88</v>
      </c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</row>
    <row r="4" spans="1:75" ht="13.5" customHeight="1" x14ac:dyDescent="0.15">
      <c r="A4" s="7"/>
      <c r="B4" s="87" t="s">
        <v>129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228" t="s">
        <v>52</v>
      </c>
      <c r="P4" s="228"/>
      <c r="Q4" s="228"/>
      <c r="R4" s="228"/>
      <c r="S4" s="228"/>
      <c r="T4" s="229"/>
      <c r="U4" s="261"/>
      <c r="V4" s="262"/>
      <c r="W4" s="262"/>
      <c r="X4" s="262"/>
      <c r="Y4" s="262"/>
      <c r="Z4" s="262"/>
      <c r="AA4" s="262"/>
      <c r="AB4" s="262"/>
      <c r="AC4" s="262"/>
      <c r="AD4" s="262"/>
      <c r="AE4" s="265" t="s">
        <v>22</v>
      </c>
      <c r="AF4" s="265"/>
      <c r="AG4" s="266"/>
      <c r="AH4" s="69"/>
      <c r="AI4" s="272" t="s">
        <v>53</v>
      </c>
      <c r="AJ4" s="270" t="s">
        <v>77</v>
      </c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67"/>
      <c r="AX4" s="67"/>
      <c r="AY4" s="32"/>
      <c r="AZ4" s="80" t="s">
        <v>49</v>
      </c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</row>
    <row r="5" spans="1:75" ht="13.5" customHeight="1" x14ac:dyDescent="0.15">
      <c r="A5" s="7"/>
      <c r="B5" s="89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230"/>
      <c r="P5" s="230"/>
      <c r="Q5" s="230"/>
      <c r="R5" s="230"/>
      <c r="S5" s="230"/>
      <c r="T5" s="231"/>
      <c r="U5" s="263"/>
      <c r="V5" s="264"/>
      <c r="W5" s="264"/>
      <c r="X5" s="264"/>
      <c r="Y5" s="264"/>
      <c r="Z5" s="264"/>
      <c r="AA5" s="264"/>
      <c r="AB5" s="264"/>
      <c r="AC5" s="264"/>
      <c r="AD5" s="264"/>
      <c r="AE5" s="267"/>
      <c r="AF5" s="267"/>
      <c r="AG5" s="268"/>
      <c r="AH5" s="69"/>
      <c r="AI5" s="272"/>
      <c r="AJ5" s="271"/>
      <c r="AK5" s="271"/>
      <c r="AL5" s="271"/>
      <c r="AM5" s="271"/>
      <c r="AN5" s="271"/>
      <c r="AO5" s="271"/>
      <c r="AP5" s="271"/>
      <c r="AQ5" s="271"/>
      <c r="AR5" s="271"/>
      <c r="AS5" s="271"/>
      <c r="AT5" s="271"/>
      <c r="AU5" s="271"/>
      <c r="AV5" s="271"/>
      <c r="AW5" s="67"/>
      <c r="AX5" s="67"/>
      <c r="AY5" s="32"/>
      <c r="AZ5" s="80" t="s">
        <v>50</v>
      </c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</row>
    <row r="6" spans="1:75" ht="13.5" customHeight="1" x14ac:dyDescent="0.15">
      <c r="A6" s="103" t="s">
        <v>54</v>
      </c>
      <c r="B6" s="104"/>
      <c r="C6" s="219" t="s">
        <v>15</v>
      </c>
      <c r="D6" s="220"/>
      <c r="E6" s="220"/>
      <c r="F6" s="220"/>
      <c r="G6" s="96" t="s">
        <v>105</v>
      </c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4" t="s">
        <v>106</v>
      </c>
      <c r="U6" s="94"/>
      <c r="V6" s="94"/>
      <c r="W6" s="94"/>
      <c r="X6" s="95"/>
      <c r="Y6" s="63"/>
      <c r="Z6" s="243">
        <f>T7</f>
        <v>0</v>
      </c>
      <c r="AA6" s="243"/>
      <c r="AB6" s="243"/>
      <c r="AC6" s="243"/>
      <c r="AD6" s="243"/>
      <c r="AE6" s="243"/>
      <c r="AF6" s="245" t="s">
        <v>22</v>
      </c>
      <c r="AG6" s="246"/>
      <c r="AH6" s="67"/>
      <c r="AI6" s="114" t="s">
        <v>73</v>
      </c>
      <c r="AJ6" s="115" t="s">
        <v>68</v>
      </c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67"/>
      <c r="AX6" s="67"/>
      <c r="AY6" s="32"/>
      <c r="AZ6" s="80" t="s">
        <v>51</v>
      </c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</row>
    <row r="7" spans="1:75" ht="13.5" customHeight="1" thickBot="1" x14ac:dyDescent="0.2">
      <c r="A7" s="105"/>
      <c r="B7" s="106"/>
      <c r="C7" s="221"/>
      <c r="D7" s="222"/>
      <c r="E7" s="222"/>
      <c r="F7" s="222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241"/>
      <c r="U7" s="241"/>
      <c r="V7" s="241"/>
      <c r="W7" s="241"/>
      <c r="X7" s="64" t="s">
        <v>22</v>
      </c>
      <c r="Y7" s="44"/>
      <c r="Z7" s="244"/>
      <c r="AA7" s="244"/>
      <c r="AB7" s="244"/>
      <c r="AC7" s="244"/>
      <c r="AD7" s="244"/>
      <c r="AE7" s="244"/>
      <c r="AF7" s="247"/>
      <c r="AG7" s="248"/>
      <c r="AH7" s="67"/>
      <c r="AI7" s="114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67"/>
      <c r="AX7" s="67"/>
      <c r="AY7" s="32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</row>
    <row r="8" spans="1:75" ht="13.5" customHeight="1" x14ac:dyDescent="0.15">
      <c r="A8" s="105"/>
      <c r="B8" s="107"/>
      <c r="C8" s="175" t="s">
        <v>62</v>
      </c>
      <c r="D8" s="176"/>
      <c r="E8" s="234" t="s">
        <v>16</v>
      </c>
      <c r="F8" s="235"/>
      <c r="G8" s="235"/>
      <c r="H8" s="235"/>
      <c r="I8" s="235"/>
      <c r="J8" s="235"/>
      <c r="K8" s="235"/>
      <c r="L8" s="235"/>
      <c r="M8" s="235"/>
      <c r="N8" s="235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65"/>
      <c r="Z8" s="278">
        <f>IF(U4&lt;=F9*10000,L9,IF(U4&gt;J10*10000,Q10,F10))</f>
        <v>5000</v>
      </c>
      <c r="AA8" s="278"/>
      <c r="AB8" s="278"/>
      <c r="AC8" s="278"/>
      <c r="AD8" s="278"/>
      <c r="AE8" s="278"/>
      <c r="AF8" s="279" t="s">
        <v>22</v>
      </c>
      <c r="AG8" s="280"/>
      <c r="AH8" s="67"/>
      <c r="AI8" s="114" t="s">
        <v>0</v>
      </c>
      <c r="AJ8" s="115" t="s">
        <v>112</v>
      </c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67"/>
      <c r="AX8" s="67"/>
      <c r="AY8" s="32"/>
    </row>
    <row r="9" spans="1:75" ht="13.5" customHeight="1" x14ac:dyDescent="0.15">
      <c r="A9" s="105"/>
      <c r="B9" s="107"/>
      <c r="C9" s="177"/>
      <c r="D9" s="178"/>
      <c r="E9" s="49"/>
      <c r="F9" s="252">
        <v>1000</v>
      </c>
      <c r="G9" s="252"/>
      <c r="H9" s="253" t="s">
        <v>30</v>
      </c>
      <c r="I9" s="253"/>
      <c r="J9" s="253"/>
      <c r="K9" s="253"/>
      <c r="L9" s="227">
        <v>5000</v>
      </c>
      <c r="M9" s="227"/>
      <c r="N9" s="35" t="s">
        <v>22</v>
      </c>
      <c r="O9" s="257" t="s">
        <v>31</v>
      </c>
      <c r="P9" s="257"/>
      <c r="Q9" s="257"/>
      <c r="R9" s="257"/>
      <c r="S9" s="257"/>
      <c r="T9" s="257"/>
      <c r="U9" s="257"/>
      <c r="V9" s="257"/>
      <c r="W9" s="257"/>
      <c r="X9" s="257"/>
      <c r="Y9" s="59"/>
      <c r="Z9" s="161"/>
      <c r="AA9" s="161"/>
      <c r="AB9" s="161"/>
      <c r="AC9" s="161"/>
      <c r="AD9" s="161"/>
      <c r="AE9" s="161"/>
      <c r="AF9" s="153"/>
      <c r="AG9" s="154"/>
      <c r="AH9" s="67"/>
      <c r="AI9" s="114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67"/>
      <c r="AX9" s="67"/>
      <c r="AY9" s="32"/>
    </row>
    <row r="10" spans="1:75" ht="13.5" customHeight="1" x14ac:dyDescent="0.15">
      <c r="A10" s="105"/>
      <c r="B10" s="107"/>
      <c r="C10" s="177"/>
      <c r="D10" s="178"/>
      <c r="E10" s="50"/>
      <c r="F10" s="254">
        <v>10000</v>
      </c>
      <c r="G10" s="254"/>
      <c r="H10" s="254"/>
      <c r="I10" s="36" t="s">
        <v>22</v>
      </c>
      <c r="J10" s="256">
        <v>5000</v>
      </c>
      <c r="K10" s="256"/>
      <c r="L10" s="256"/>
      <c r="M10" s="255" t="s">
        <v>28</v>
      </c>
      <c r="N10" s="255"/>
      <c r="O10" s="255"/>
      <c r="P10" s="255"/>
      <c r="Q10" s="254">
        <v>30000</v>
      </c>
      <c r="R10" s="254"/>
      <c r="S10" s="254"/>
      <c r="T10" s="36" t="s">
        <v>22</v>
      </c>
      <c r="U10" s="238" t="s">
        <v>29</v>
      </c>
      <c r="V10" s="238"/>
      <c r="W10" s="238"/>
      <c r="X10" s="238"/>
      <c r="Y10" s="60"/>
      <c r="Z10" s="187"/>
      <c r="AA10" s="187"/>
      <c r="AB10" s="187"/>
      <c r="AC10" s="187"/>
      <c r="AD10" s="187"/>
      <c r="AE10" s="187"/>
      <c r="AF10" s="187"/>
      <c r="AG10" s="188"/>
      <c r="AH10" s="67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67"/>
      <c r="AX10" s="67"/>
      <c r="AY10" s="32"/>
    </row>
    <row r="11" spans="1:75" ht="13.5" customHeight="1" x14ac:dyDescent="0.15">
      <c r="A11" s="105"/>
      <c r="B11" s="107"/>
      <c r="C11" s="177"/>
      <c r="D11" s="178"/>
      <c r="E11" s="84" t="s">
        <v>17</v>
      </c>
      <c r="F11" s="85"/>
      <c r="G11" s="85"/>
      <c r="H11" s="85"/>
      <c r="I11" s="85"/>
      <c r="J11" s="85"/>
      <c r="K11" s="85"/>
      <c r="L11" s="85"/>
      <c r="M11" s="85"/>
      <c r="N11" s="85"/>
      <c r="O11" s="237" t="s">
        <v>20</v>
      </c>
      <c r="P11" s="237"/>
      <c r="Q11" s="237"/>
      <c r="R11" s="237"/>
      <c r="S11" s="237"/>
      <c r="T11" s="237"/>
      <c r="U11" s="237"/>
      <c r="V11" s="237"/>
      <c r="W11" s="237"/>
      <c r="X11" s="237"/>
      <c r="Y11" s="61"/>
      <c r="Z11" s="160">
        <f>IF(OR(P13=0,P13=""),0,P13)</f>
        <v>0</v>
      </c>
      <c r="AA11" s="160"/>
      <c r="AB11" s="160"/>
      <c r="AC11" s="160"/>
      <c r="AD11" s="160"/>
      <c r="AE11" s="160"/>
      <c r="AF11" s="151" t="s">
        <v>22</v>
      </c>
      <c r="AG11" s="152"/>
      <c r="AH11" s="67"/>
      <c r="AI11" s="114" t="s">
        <v>74</v>
      </c>
      <c r="AJ11" s="116" t="s">
        <v>113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67"/>
      <c r="AX11" s="67"/>
      <c r="AY11" s="32"/>
    </row>
    <row r="12" spans="1:75" ht="13.5" customHeight="1" x14ac:dyDescent="0.15">
      <c r="A12" s="105"/>
      <c r="B12" s="107"/>
      <c r="C12" s="177"/>
      <c r="D12" s="178"/>
      <c r="E12" s="43"/>
      <c r="F12" s="258" t="s">
        <v>20</v>
      </c>
      <c r="G12" s="258"/>
      <c r="H12" s="233">
        <f>(U4*0.03+60000)*(1+U12/100)</f>
        <v>66000</v>
      </c>
      <c r="I12" s="233"/>
      <c r="J12" s="233"/>
      <c r="K12" s="233"/>
      <c r="L12" s="42" t="s">
        <v>22</v>
      </c>
      <c r="M12" s="232" t="s">
        <v>85</v>
      </c>
      <c r="N12" s="232"/>
      <c r="O12" s="232"/>
      <c r="P12" s="259"/>
      <c r="Q12" s="259"/>
      <c r="R12" s="259"/>
      <c r="S12" s="259"/>
      <c r="T12" s="42" t="s">
        <v>22</v>
      </c>
      <c r="U12" s="45">
        <v>10</v>
      </c>
      <c r="V12" s="249" t="s">
        <v>108</v>
      </c>
      <c r="W12" s="249"/>
      <c r="X12" s="249"/>
      <c r="Y12" s="61" t="s">
        <v>21</v>
      </c>
      <c r="Z12" s="161"/>
      <c r="AA12" s="161"/>
      <c r="AB12" s="161"/>
      <c r="AC12" s="161"/>
      <c r="AD12" s="161"/>
      <c r="AE12" s="161"/>
      <c r="AF12" s="153"/>
      <c r="AG12" s="154"/>
      <c r="AH12" s="67"/>
      <c r="AI12" s="114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67"/>
      <c r="AX12" s="67"/>
      <c r="AY12" s="32"/>
    </row>
    <row r="13" spans="1:75" ht="14.25" customHeight="1" x14ac:dyDescent="0.15">
      <c r="A13" s="108"/>
      <c r="B13" s="109"/>
      <c r="C13" s="177"/>
      <c r="D13" s="178"/>
      <c r="E13" s="10"/>
      <c r="F13" s="10"/>
      <c r="G13" s="10"/>
      <c r="H13" s="251" t="s">
        <v>107</v>
      </c>
      <c r="I13" s="251"/>
      <c r="J13" s="251"/>
      <c r="K13" s="251"/>
      <c r="L13" s="251"/>
      <c r="M13" s="251"/>
      <c r="N13" s="251"/>
      <c r="O13" s="251"/>
      <c r="P13" s="250">
        <v>0</v>
      </c>
      <c r="Q13" s="250"/>
      <c r="R13" s="250"/>
      <c r="S13" s="250"/>
      <c r="T13" s="42" t="s">
        <v>22</v>
      </c>
      <c r="U13" s="62"/>
      <c r="V13" s="62"/>
      <c r="W13" s="62"/>
      <c r="X13" s="62"/>
      <c r="Y13" s="62"/>
      <c r="Z13" s="187" t="s">
        <v>33</v>
      </c>
      <c r="AA13" s="187"/>
      <c r="AB13" s="187"/>
      <c r="AC13" s="187"/>
      <c r="AD13" s="187"/>
      <c r="AE13" s="187"/>
      <c r="AF13" s="187"/>
      <c r="AG13" s="188"/>
      <c r="AH13" s="67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67"/>
      <c r="AX13" s="67"/>
      <c r="AY13" s="32"/>
    </row>
    <row r="14" spans="1:75" ht="13.5" customHeight="1" x14ac:dyDescent="0.15">
      <c r="A14" s="203" t="s">
        <v>61</v>
      </c>
      <c r="B14" s="204"/>
      <c r="C14" s="177"/>
      <c r="D14" s="178"/>
      <c r="E14" s="84" t="s">
        <v>95</v>
      </c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6"/>
      <c r="W14" s="86"/>
      <c r="X14" s="86"/>
      <c r="Y14" s="58"/>
      <c r="Z14" s="160" t="str">
        <f>IF(OR(M15=0,M15=""),"",T16)</f>
        <v/>
      </c>
      <c r="AA14" s="160"/>
      <c r="AB14" s="160"/>
      <c r="AC14" s="160"/>
      <c r="AD14" s="160"/>
      <c r="AE14" s="160"/>
      <c r="AF14" s="151" t="s">
        <v>22</v>
      </c>
      <c r="AG14" s="152"/>
      <c r="AH14" s="67"/>
      <c r="AI14" s="114" t="s">
        <v>2</v>
      </c>
      <c r="AJ14" s="116" t="s">
        <v>114</v>
      </c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67"/>
      <c r="AX14" s="67"/>
      <c r="AY14" s="32"/>
    </row>
    <row r="15" spans="1:75" ht="13.5" customHeight="1" x14ac:dyDescent="0.15">
      <c r="A15" s="205"/>
      <c r="B15" s="206"/>
      <c r="C15" s="177"/>
      <c r="D15" s="178"/>
      <c r="E15" s="49"/>
      <c r="F15" s="184" t="s">
        <v>126</v>
      </c>
      <c r="G15" s="184"/>
      <c r="H15" s="184"/>
      <c r="I15" s="184"/>
      <c r="J15" s="184"/>
      <c r="K15" s="184"/>
      <c r="L15" s="184"/>
      <c r="M15" s="242"/>
      <c r="N15" s="242"/>
      <c r="O15" s="242"/>
      <c r="P15" s="183" t="s">
        <v>42</v>
      </c>
      <c r="Q15" s="183"/>
      <c r="R15" s="185"/>
      <c r="S15" s="185"/>
      <c r="T15" s="322" t="s">
        <v>127</v>
      </c>
      <c r="U15" s="322"/>
      <c r="V15" s="239">
        <v>35</v>
      </c>
      <c r="W15" s="239"/>
      <c r="X15" s="51" t="s">
        <v>23</v>
      </c>
      <c r="Y15" s="61"/>
      <c r="Z15" s="161"/>
      <c r="AA15" s="161"/>
      <c r="AB15" s="161"/>
      <c r="AC15" s="161"/>
      <c r="AD15" s="161"/>
      <c r="AE15" s="161"/>
      <c r="AF15" s="153"/>
      <c r="AG15" s="154"/>
      <c r="AH15" s="67"/>
      <c r="AI15" s="114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67"/>
      <c r="AX15" s="67"/>
      <c r="AY15" s="32"/>
    </row>
    <row r="16" spans="1:75" ht="14.25" customHeight="1" x14ac:dyDescent="0.15">
      <c r="A16" s="205"/>
      <c r="B16" s="206"/>
      <c r="C16" s="177"/>
      <c r="D16" s="178"/>
      <c r="E16" s="50"/>
      <c r="F16" s="352" t="s">
        <v>96</v>
      </c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254"/>
      <c r="U16" s="254"/>
      <c r="V16" s="254"/>
      <c r="W16" s="254"/>
      <c r="X16" s="52" t="s">
        <v>22</v>
      </c>
      <c r="Y16" s="62"/>
      <c r="Z16" s="187" t="s">
        <v>32</v>
      </c>
      <c r="AA16" s="187"/>
      <c r="AB16" s="187"/>
      <c r="AC16" s="187"/>
      <c r="AD16" s="187"/>
      <c r="AE16" s="187"/>
      <c r="AF16" s="187"/>
      <c r="AG16" s="188"/>
      <c r="AH16" s="67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67"/>
      <c r="AX16" s="67"/>
      <c r="AY16" s="32"/>
    </row>
    <row r="17" spans="1:75" ht="13.5" customHeight="1" x14ac:dyDescent="0.15">
      <c r="A17" s="205"/>
      <c r="B17" s="206"/>
      <c r="C17" s="177"/>
      <c r="D17" s="178"/>
      <c r="E17" s="179" t="s">
        <v>86</v>
      </c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13"/>
      <c r="Q17" s="113"/>
      <c r="R17" s="113"/>
      <c r="S17" s="113"/>
      <c r="T17" s="113"/>
      <c r="U17" s="113"/>
      <c r="V17" s="113"/>
      <c r="W17" s="113"/>
      <c r="X17" s="113"/>
      <c r="Y17" s="58"/>
      <c r="Z17" s="160">
        <f>IF(OR(E17="④融資手数料",E17="④フラット取扱事務手数料"),T19,(IF(E17="④住宅ローン保証料",IF(OR(K19=0,K19=""),K18,ROUND(K19,-3)),ROUND(T18,-3))))</f>
        <v>0</v>
      </c>
      <c r="AA17" s="160"/>
      <c r="AB17" s="160"/>
      <c r="AC17" s="160"/>
      <c r="AD17" s="160"/>
      <c r="AE17" s="160"/>
      <c r="AF17" s="151" t="s">
        <v>22</v>
      </c>
      <c r="AG17" s="152"/>
      <c r="AH17" s="67"/>
      <c r="AI17" s="192" t="s">
        <v>72</v>
      </c>
      <c r="AJ17" s="116" t="s">
        <v>115</v>
      </c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67"/>
      <c r="AX17" s="67"/>
      <c r="AY17" s="32"/>
    </row>
    <row r="18" spans="1:75" ht="13.5" customHeight="1" x14ac:dyDescent="0.15">
      <c r="A18" s="205"/>
      <c r="B18" s="206"/>
      <c r="C18" s="177"/>
      <c r="D18" s="178"/>
      <c r="E18" s="11"/>
      <c r="F18" s="354" t="s">
        <v>90</v>
      </c>
      <c r="G18" s="354"/>
      <c r="H18" s="354"/>
      <c r="I18" s="181" t="s">
        <v>83</v>
      </c>
      <c r="J18" s="181"/>
      <c r="K18" s="358"/>
      <c r="L18" s="358"/>
      <c r="M18" s="358"/>
      <c r="N18" s="358"/>
      <c r="O18" s="55" t="s">
        <v>44</v>
      </c>
      <c r="P18" s="48"/>
      <c r="Q18" s="93" t="s">
        <v>89</v>
      </c>
      <c r="R18" s="93"/>
      <c r="S18" s="93"/>
      <c r="T18" s="93"/>
      <c r="U18" s="93"/>
      <c r="V18" s="93"/>
      <c r="W18" s="93"/>
      <c r="X18" s="93"/>
      <c r="Y18" s="61" t="s">
        <v>21</v>
      </c>
      <c r="Z18" s="161"/>
      <c r="AA18" s="161"/>
      <c r="AB18" s="161"/>
      <c r="AC18" s="161"/>
      <c r="AD18" s="161"/>
      <c r="AE18" s="161"/>
      <c r="AF18" s="153"/>
      <c r="AG18" s="154"/>
      <c r="AH18" s="67"/>
      <c r="AI18" s="192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67"/>
      <c r="AX18" s="67"/>
      <c r="AY18" s="32"/>
    </row>
    <row r="19" spans="1:75" ht="14.25" customHeight="1" x14ac:dyDescent="0.15">
      <c r="A19" s="205"/>
      <c r="B19" s="206"/>
      <c r="C19" s="177"/>
      <c r="D19" s="178"/>
      <c r="E19" s="12"/>
      <c r="F19" s="355"/>
      <c r="G19" s="355"/>
      <c r="H19" s="355"/>
      <c r="I19" s="181" t="s">
        <v>82</v>
      </c>
      <c r="J19" s="181"/>
      <c r="K19" s="182" t="str">
        <f>IF(AND(K18&lt;&gt;0,K18&lt;&gt;""),"",IF(E17="④住宅ローン保証料",IF(V15=20,M15/100*4834,IF(V15=25,M15/100*17254,IF(V15=30,M15/100*19137,IF(V15=35,M15/100*20618,0)))),""))</f>
        <v/>
      </c>
      <c r="L19" s="182"/>
      <c r="M19" s="182"/>
      <c r="N19" s="182"/>
      <c r="O19" s="55" t="s">
        <v>22</v>
      </c>
      <c r="P19" s="54"/>
      <c r="Q19" s="353">
        <v>2.2000000000000002</v>
      </c>
      <c r="R19" s="353"/>
      <c r="S19" s="46" t="s">
        <v>1</v>
      </c>
      <c r="T19" s="111">
        <f>M15*Q19*100</f>
        <v>0</v>
      </c>
      <c r="U19" s="111"/>
      <c r="V19" s="111"/>
      <c r="W19" s="111"/>
      <c r="X19" s="52" t="s">
        <v>22</v>
      </c>
      <c r="Y19" s="62"/>
      <c r="Z19" s="187"/>
      <c r="AA19" s="187"/>
      <c r="AB19" s="187"/>
      <c r="AC19" s="187"/>
      <c r="AD19" s="187"/>
      <c r="AE19" s="187"/>
      <c r="AF19" s="187"/>
      <c r="AG19" s="188"/>
      <c r="AH19" s="67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67"/>
      <c r="AX19" s="67"/>
      <c r="AY19" s="32"/>
    </row>
    <row r="20" spans="1:75" ht="13.5" customHeight="1" x14ac:dyDescent="0.15">
      <c r="A20" s="205"/>
      <c r="B20" s="206"/>
      <c r="C20" s="177"/>
      <c r="D20" s="178"/>
      <c r="E20" s="179" t="s">
        <v>94</v>
      </c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13"/>
      <c r="Q20" s="113"/>
      <c r="R20" s="113"/>
      <c r="S20" s="113"/>
      <c r="T20" s="113"/>
      <c r="U20" s="113"/>
      <c r="V20" s="113"/>
      <c r="W20" s="113"/>
      <c r="X20" s="113"/>
      <c r="Y20" s="58"/>
      <c r="Z20" s="160" t="str">
        <f>IF(OR(M15=0,M15=""),"",IF(E20="⑤事務手数料",K21+T21,IF(E20="⑤フラット団体信用生命保険",O22,)))</f>
        <v/>
      </c>
      <c r="AA20" s="160"/>
      <c r="AB20" s="160"/>
      <c r="AC20" s="160"/>
      <c r="AD20" s="160"/>
      <c r="AE20" s="160"/>
      <c r="AF20" s="151" t="s">
        <v>22</v>
      </c>
      <c r="AG20" s="152"/>
      <c r="AH20" s="67"/>
      <c r="AI20" s="192" t="s">
        <v>67</v>
      </c>
      <c r="AJ20" s="116" t="s">
        <v>116</v>
      </c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71"/>
      <c r="AX20" s="71"/>
      <c r="AY20" s="33"/>
      <c r="BJ20" s="53"/>
    </row>
    <row r="21" spans="1:75" ht="13.5" customHeight="1" x14ac:dyDescent="0.15">
      <c r="A21" s="205"/>
      <c r="B21" s="206"/>
      <c r="C21" s="177"/>
      <c r="D21" s="178"/>
      <c r="E21" s="13"/>
      <c r="F21" s="57" t="s">
        <v>92</v>
      </c>
      <c r="G21" s="110" t="s">
        <v>97</v>
      </c>
      <c r="H21" s="110"/>
      <c r="I21" s="110"/>
      <c r="J21" s="110"/>
      <c r="K21" s="357">
        <v>0</v>
      </c>
      <c r="L21" s="357"/>
      <c r="M21" s="357"/>
      <c r="N21" s="47" t="s">
        <v>43</v>
      </c>
      <c r="O21" s="57" t="s">
        <v>93</v>
      </c>
      <c r="P21" s="110" t="s">
        <v>98</v>
      </c>
      <c r="Q21" s="110"/>
      <c r="R21" s="110"/>
      <c r="S21" s="110"/>
      <c r="T21" s="357"/>
      <c r="U21" s="357"/>
      <c r="V21" s="357"/>
      <c r="W21" s="52" t="s">
        <v>22</v>
      </c>
      <c r="X21" s="56"/>
      <c r="Y21" s="61" t="s">
        <v>21</v>
      </c>
      <c r="Z21" s="161"/>
      <c r="AA21" s="161"/>
      <c r="AB21" s="161"/>
      <c r="AC21" s="161"/>
      <c r="AD21" s="161"/>
      <c r="AE21" s="161"/>
      <c r="AF21" s="153"/>
      <c r="AG21" s="154"/>
      <c r="AH21" s="67"/>
      <c r="AI21" s="192"/>
      <c r="AJ21" s="116" t="s">
        <v>37</v>
      </c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71"/>
      <c r="AX21" s="71"/>
      <c r="AY21" s="33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</row>
    <row r="22" spans="1:75" ht="14.25" customHeight="1" x14ac:dyDescent="0.15">
      <c r="A22" s="205"/>
      <c r="B22" s="206"/>
      <c r="C22" s="177"/>
      <c r="D22" s="178"/>
      <c r="E22" s="14"/>
      <c r="F22" s="356" t="s">
        <v>91</v>
      </c>
      <c r="G22" s="356"/>
      <c r="H22" s="356"/>
      <c r="I22" s="356"/>
      <c r="J22" s="356"/>
      <c r="K22" s="356"/>
      <c r="L22" s="356"/>
      <c r="M22" s="356"/>
      <c r="N22" s="356"/>
      <c r="O22" s="111" t="str">
        <f>IF(E20="⑤フラット団体信用生命保険",ROUND(M15*35.8,-2),"")</f>
        <v/>
      </c>
      <c r="P22" s="111"/>
      <c r="Q22" s="111"/>
      <c r="R22" s="111"/>
      <c r="S22" s="52" t="s">
        <v>22</v>
      </c>
      <c r="T22" s="186"/>
      <c r="U22" s="186"/>
      <c r="V22" s="186"/>
      <c r="W22" s="186"/>
      <c r="X22" s="186"/>
      <c r="Y22" s="62"/>
      <c r="Z22" s="187"/>
      <c r="AA22" s="187"/>
      <c r="AB22" s="187"/>
      <c r="AC22" s="187"/>
      <c r="AD22" s="187"/>
      <c r="AE22" s="187"/>
      <c r="AF22" s="187"/>
      <c r="AG22" s="188"/>
      <c r="AH22" s="67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2"/>
      <c r="AX22" s="67"/>
      <c r="AY22" s="32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</row>
    <row r="23" spans="1:75" ht="13.5" customHeight="1" x14ac:dyDescent="0.15">
      <c r="A23" s="205"/>
      <c r="B23" s="206"/>
      <c r="C23" s="177"/>
      <c r="D23" s="178"/>
      <c r="E23" s="84" t="s">
        <v>69</v>
      </c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6"/>
      <c r="T23" s="86"/>
      <c r="U23" s="86"/>
      <c r="V23" s="86"/>
      <c r="W23" s="86"/>
      <c r="X23" s="86"/>
      <c r="Y23" s="58"/>
      <c r="Z23" s="160">
        <f>T25</f>
        <v>0</v>
      </c>
      <c r="AA23" s="160"/>
      <c r="AB23" s="160"/>
      <c r="AC23" s="160"/>
      <c r="AD23" s="160"/>
      <c r="AE23" s="160"/>
      <c r="AF23" s="151" t="s">
        <v>22</v>
      </c>
      <c r="AG23" s="152"/>
      <c r="AH23" s="67"/>
      <c r="AI23" s="192" t="s">
        <v>4</v>
      </c>
      <c r="AJ23" s="116" t="s">
        <v>117</v>
      </c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67"/>
      <c r="AX23" s="67"/>
      <c r="AY23" s="32"/>
    </row>
    <row r="24" spans="1:75" ht="13.5" customHeight="1" x14ac:dyDescent="0.15">
      <c r="A24" s="205"/>
      <c r="B24" s="206"/>
      <c r="C24" s="177"/>
      <c r="D24" s="178"/>
      <c r="E24" s="8"/>
      <c r="F24" s="96" t="s">
        <v>122</v>
      </c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4" t="s">
        <v>79</v>
      </c>
      <c r="U24" s="94"/>
      <c r="V24" s="94"/>
      <c r="W24" s="94"/>
      <c r="X24" s="95"/>
      <c r="Y24" s="61" t="s">
        <v>21</v>
      </c>
      <c r="Z24" s="161"/>
      <c r="AA24" s="161"/>
      <c r="AB24" s="161"/>
      <c r="AC24" s="161"/>
      <c r="AD24" s="161"/>
      <c r="AE24" s="161"/>
      <c r="AF24" s="153"/>
      <c r="AG24" s="154"/>
      <c r="AH24" s="67"/>
      <c r="AI24" s="192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67"/>
      <c r="AX24" s="67"/>
      <c r="AY24" s="32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</row>
    <row r="25" spans="1:75" ht="14.25" customHeight="1" x14ac:dyDescent="0.15">
      <c r="A25" s="205"/>
      <c r="B25" s="206"/>
      <c r="C25" s="177"/>
      <c r="D25" s="178"/>
      <c r="E25" s="9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1"/>
      <c r="U25" s="92"/>
      <c r="V25" s="92"/>
      <c r="W25" s="92"/>
      <c r="X25" s="34" t="s">
        <v>22</v>
      </c>
      <c r="Y25" s="62"/>
      <c r="Z25" s="187"/>
      <c r="AA25" s="187"/>
      <c r="AB25" s="187"/>
      <c r="AC25" s="187"/>
      <c r="AD25" s="187"/>
      <c r="AE25" s="187"/>
      <c r="AF25" s="187"/>
      <c r="AG25" s="188"/>
      <c r="AH25" s="67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67"/>
      <c r="AX25" s="67"/>
      <c r="AY25" s="32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</row>
    <row r="26" spans="1:75" ht="13.5" customHeight="1" x14ac:dyDescent="0.15">
      <c r="A26" s="205"/>
      <c r="B26" s="206"/>
      <c r="C26" s="177"/>
      <c r="D26" s="178"/>
      <c r="E26" s="84" t="s">
        <v>99</v>
      </c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58"/>
      <c r="Z26" s="160">
        <f>T28</f>
        <v>0</v>
      </c>
      <c r="AA26" s="160"/>
      <c r="AB26" s="160"/>
      <c r="AC26" s="160"/>
      <c r="AD26" s="160"/>
      <c r="AE26" s="160"/>
      <c r="AF26" s="151" t="s">
        <v>22</v>
      </c>
      <c r="AG26" s="152"/>
      <c r="AH26" s="67"/>
      <c r="AI26" s="114" t="s">
        <v>5</v>
      </c>
      <c r="AJ26" s="115" t="s">
        <v>119</v>
      </c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67"/>
      <c r="AX26" s="67"/>
      <c r="AY26" s="32"/>
    </row>
    <row r="27" spans="1:75" ht="13.5" customHeight="1" x14ac:dyDescent="0.15">
      <c r="A27" s="205"/>
      <c r="B27" s="206"/>
      <c r="C27" s="177"/>
      <c r="D27" s="178"/>
      <c r="E27" s="8"/>
      <c r="F27" s="98" t="s">
        <v>100</v>
      </c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102" t="s">
        <v>101</v>
      </c>
      <c r="U27" s="102"/>
      <c r="V27" s="102"/>
      <c r="W27" s="102"/>
      <c r="X27" s="102"/>
      <c r="Y27" s="61" t="s">
        <v>21</v>
      </c>
      <c r="Z27" s="161"/>
      <c r="AA27" s="161"/>
      <c r="AB27" s="161"/>
      <c r="AC27" s="161"/>
      <c r="AD27" s="161"/>
      <c r="AE27" s="161"/>
      <c r="AF27" s="153"/>
      <c r="AG27" s="154"/>
      <c r="AH27" s="67"/>
      <c r="AI27" s="114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67"/>
      <c r="AX27" s="67"/>
      <c r="AY27" s="32"/>
    </row>
    <row r="28" spans="1:75" ht="14.25" customHeight="1" x14ac:dyDescent="0.15">
      <c r="A28" s="205"/>
      <c r="B28" s="206"/>
      <c r="C28" s="177"/>
      <c r="D28" s="178"/>
      <c r="E28" s="9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91"/>
      <c r="U28" s="92"/>
      <c r="V28" s="92"/>
      <c r="W28" s="92"/>
      <c r="X28" s="34" t="s">
        <v>22</v>
      </c>
      <c r="Y28" s="62"/>
      <c r="Z28" s="187"/>
      <c r="AA28" s="187"/>
      <c r="AB28" s="187"/>
      <c r="AC28" s="187"/>
      <c r="AD28" s="187"/>
      <c r="AE28" s="187"/>
      <c r="AF28" s="187"/>
      <c r="AG28" s="188"/>
      <c r="AH28" s="67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67"/>
      <c r="AX28" s="67"/>
      <c r="AY28" s="32"/>
    </row>
    <row r="29" spans="1:75" ht="13.5" customHeight="1" x14ac:dyDescent="0.15">
      <c r="A29" s="205"/>
      <c r="B29" s="206"/>
      <c r="C29" s="177"/>
      <c r="D29" s="178"/>
      <c r="E29" s="84" t="s">
        <v>103</v>
      </c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112"/>
      <c r="X29" s="112"/>
      <c r="Y29" s="58"/>
      <c r="Z29" s="160">
        <f>T31</f>
        <v>0</v>
      </c>
      <c r="AA29" s="160"/>
      <c r="AB29" s="160"/>
      <c r="AC29" s="160"/>
      <c r="AD29" s="160"/>
      <c r="AE29" s="160"/>
      <c r="AF29" s="151" t="s">
        <v>22</v>
      </c>
      <c r="AG29" s="152"/>
      <c r="AH29" s="67"/>
      <c r="AI29" s="114" t="s">
        <v>35</v>
      </c>
      <c r="AJ29" s="115" t="s">
        <v>118</v>
      </c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67"/>
      <c r="AX29" s="67"/>
      <c r="AY29" s="32"/>
    </row>
    <row r="30" spans="1:75" ht="13.5" customHeight="1" x14ac:dyDescent="0.15">
      <c r="A30" s="205"/>
      <c r="B30" s="206"/>
      <c r="C30" s="177"/>
      <c r="D30" s="178"/>
      <c r="E30" s="8"/>
      <c r="F30" s="98" t="s">
        <v>45</v>
      </c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102" t="s">
        <v>102</v>
      </c>
      <c r="U30" s="102"/>
      <c r="V30" s="102"/>
      <c r="W30" s="102"/>
      <c r="X30" s="102"/>
      <c r="Y30" s="61" t="s">
        <v>21</v>
      </c>
      <c r="Z30" s="161"/>
      <c r="AA30" s="161"/>
      <c r="AB30" s="161"/>
      <c r="AC30" s="161"/>
      <c r="AD30" s="161"/>
      <c r="AE30" s="161"/>
      <c r="AF30" s="153"/>
      <c r="AG30" s="154"/>
      <c r="AH30" s="67"/>
      <c r="AI30" s="114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67"/>
      <c r="AX30" s="67"/>
      <c r="AY30" s="32"/>
    </row>
    <row r="31" spans="1:75" ht="14.25" customHeight="1" x14ac:dyDescent="0.15">
      <c r="A31" s="205"/>
      <c r="B31" s="206"/>
      <c r="C31" s="177"/>
      <c r="D31" s="178"/>
      <c r="E31" s="9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91"/>
      <c r="U31" s="92"/>
      <c r="V31" s="92"/>
      <c r="W31" s="92"/>
      <c r="X31" s="34" t="s">
        <v>22</v>
      </c>
      <c r="Y31" s="62"/>
      <c r="Z31" s="187"/>
      <c r="AA31" s="187"/>
      <c r="AB31" s="187"/>
      <c r="AC31" s="187"/>
      <c r="AD31" s="187"/>
      <c r="AE31" s="187"/>
      <c r="AF31" s="187"/>
      <c r="AG31" s="188"/>
      <c r="AH31" s="67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67"/>
      <c r="AX31" s="67"/>
      <c r="AY31" s="32"/>
    </row>
    <row r="32" spans="1:75" ht="13.5" customHeight="1" x14ac:dyDescent="0.15">
      <c r="A32" s="205"/>
      <c r="B32" s="206"/>
      <c r="C32" s="177"/>
      <c r="D32" s="178"/>
      <c r="E32" s="84" t="s">
        <v>18</v>
      </c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6"/>
      <c r="Q32" s="86"/>
      <c r="R32" s="86"/>
      <c r="S32" s="86"/>
      <c r="T32" s="86"/>
      <c r="U32" s="86"/>
      <c r="V32" s="86"/>
      <c r="W32" s="86"/>
      <c r="X32" s="86"/>
      <c r="Y32" s="58"/>
      <c r="Z32" s="160">
        <f>IF(OR(P12=0,P12=""),IF(OR(P13=0,P13=""),H12,H12-P13),IF(OR(P13=0,P13=""),P12,P12-P13))</f>
        <v>66000</v>
      </c>
      <c r="AA32" s="160"/>
      <c r="AB32" s="160"/>
      <c r="AC32" s="160"/>
      <c r="AD32" s="160"/>
      <c r="AE32" s="160"/>
      <c r="AF32" s="151" t="s">
        <v>22</v>
      </c>
      <c r="AG32" s="152"/>
      <c r="AH32" s="67"/>
      <c r="AI32" s="114" t="s">
        <v>36</v>
      </c>
      <c r="AJ32" s="115" t="s">
        <v>27</v>
      </c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67"/>
      <c r="AX32" s="67"/>
      <c r="AY32" s="32"/>
    </row>
    <row r="33" spans="1:51" ht="13.5" customHeight="1" x14ac:dyDescent="0.15">
      <c r="A33" s="205"/>
      <c r="B33" s="206"/>
      <c r="C33" s="177"/>
      <c r="D33" s="178"/>
      <c r="E33" s="8"/>
      <c r="F33" s="98" t="s">
        <v>84</v>
      </c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61" t="s">
        <v>21</v>
      </c>
      <c r="Z33" s="161"/>
      <c r="AA33" s="161"/>
      <c r="AB33" s="161"/>
      <c r="AC33" s="161"/>
      <c r="AD33" s="161"/>
      <c r="AE33" s="161"/>
      <c r="AF33" s="153"/>
      <c r="AG33" s="154"/>
      <c r="AH33" s="67"/>
      <c r="AI33" s="114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67"/>
      <c r="AX33" s="67"/>
      <c r="AY33" s="32"/>
    </row>
    <row r="34" spans="1:51" ht="14.25" customHeight="1" x14ac:dyDescent="0.15">
      <c r="A34" s="205"/>
      <c r="B34" s="206"/>
      <c r="C34" s="177"/>
      <c r="D34" s="178"/>
      <c r="E34" s="9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62"/>
      <c r="Z34" s="187" t="s">
        <v>34</v>
      </c>
      <c r="AA34" s="187"/>
      <c r="AB34" s="187"/>
      <c r="AC34" s="187"/>
      <c r="AD34" s="187"/>
      <c r="AE34" s="187"/>
      <c r="AF34" s="187"/>
      <c r="AG34" s="188"/>
      <c r="AH34" s="67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67"/>
      <c r="AX34" s="67"/>
      <c r="AY34" s="32"/>
    </row>
    <row r="35" spans="1:51" ht="13.5" customHeight="1" x14ac:dyDescent="0.15">
      <c r="A35" s="205"/>
      <c r="B35" s="206"/>
      <c r="C35" s="177"/>
      <c r="D35" s="178"/>
      <c r="E35" s="84" t="s">
        <v>19</v>
      </c>
      <c r="F35" s="85"/>
      <c r="G35" s="85"/>
      <c r="H35" s="85"/>
      <c r="I35" s="85"/>
      <c r="J35" s="85"/>
      <c r="K35" s="85"/>
      <c r="L35" s="85"/>
      <c r="M35" s="85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58"/>
      <c r="Z35" s="160">
        <f>T37</f>
        <v>0</v>
      </c>
      <c r="AA35" s="160"/>
      <c r="AB35" s="160"/>
      <c r="AC35" s="160"/>
      <c r="AD35" s="160"/>
      <c r="AE35" s="160"/>
      <c r="AF35" s="151" t="s">
        <v>22</v>
      </c>
      <c r="AG35" s="152"/>
      <c r="AH35" s="67"/>
      <c r="AI35" s="114" t="s">
        <v>26</v>
      </c>
      <c r="AJ35" s="115" t="s">
        <v>120</v>
      </c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67"/>
      <c r="AX35" s="67"/>
      <c r="AY35" s="32"/>
    </row>
    <row r="36" spans="1:51" ht="13.5" customHeight="1" x14ac:dyDescent="0.15">
      <c r="A36" s="205"/>
      <c r="B36" s="206"/>
      <c r="C36" s="177"/>
      <c r="D36" s="178"/>
      <c r="E36" s="8"/>
      <c r="F36" s="98" t="s">
        <v>80</v>
      </c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9"/>
      <c r="T36" s="102" t="s">
        <v>104</v>
      </c>
      <c r="U36" s="102"/>
      <c r="V36" s="102"/>
      <c r="W36" s="102"/>
      <c r="X36" s="102"/>
      <c r="Y36" s="61" t="s">
        <v>21</v>
      </c>
      <c r="Z36" s="161"/>
      <c r="AA36" s="161"/>
      <c r="AB36" s="161"/>
      <c r="AC36" s="161"/>
      <c r="AD36" s="161"/>
      <c r="AE36" s="161"/>
      <c r="AF36" s="153"/>
      <c r="AG36" s="154"/>
      <c r="AH36" s="67"/>
      <c r="AI36" s="114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67"/>
      <c r="AX36" s="67"/>
      <c r="AY36" s="32"/>
    </row>
    <row r="37" spans="1:51" ht="14.25" customHeight="1" x14ac:dyDescent="0.15">
      <c r="A37" s="205"/>
      <c r="B37" s="206"/>
      <c r="C37" s="177"/>
      <c r="D37" s="178"/>
      <c r="E37" s="9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1"/>
      <c r="T37" s="91"/>
      <c r="U37" s="92"/>
      <c r="V37" s="92"/>
      <c r="W37" s="92"/>
      <c r="X37" s="34" t="s">
        <v>22</v>
      </c>
      <c r="Y37" s="62"/>
      <c r="Z37" s="187"/>
      <c r="AA37" s="187"/>
      <c r="AB37" s="187"/>
      <c r="AC37" s="187"/>
      <c r="AD37" s="187"/>
      <c r="AE37" s="187"/>
      <c r="AF37" s="187"/>
      <c r="AG37" s="188"/>
      <c r="AH37" s="67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67"/>
      <c r="AX37" s="67"/>
      <c r="AY37" s="32"/>
    </row>
    <row r="38" spans="1:51" ht="13.5" customHeight="1" x14ac:dyDescent="0.15">
      <c r="A38" s="205"/>
      <c r="B38" s="206"/>
      <c r="C38" s="177"/>
      <c r="D38" s="178"/>
      <c r="E38" s="84" t="s">
        <v>109</v>
      </c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58"/>
      <c r="Z38" s="160">
        <f>T40</f>
        <v>0</v>
      </c>
      <c r="AA38" s="160"/>
      <c r="AB38" s="160"/>
      <c r="AC38" s="160"/>
      <c r="AD38" s="160"/>
      <c r="AE38" s="160"/>
      <c r="AF38" s="151" t="s">
        <v>22</v>
      </c>
      <c r="AG38" s="152"/>
      <c r="AH38" s="67"/>
      <c r="AI38" s="114" t="s">
        <v>71</v>
      </c>
      <c r="AJ38" s="162" t="s">
        <v>78</v>
      </c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67"/>
      <c r="AX38" s="67"/>
      <c r="AY38" s="32"/>
    </row>
    <row r="39" spans="1:51" ht="13.5" customHeight="1" x14ac:dyDescent="0.15">
      <c r="A39" s="205"/>
      <c r="B39" s="206"/>
      <c r="C39" s="177"/>
      <c r="D39" s="178"/>
      <c r="E39" s="8"/>
      <c r="F39" s="98" t="s">
        <v>41</v>
      </c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102" t="s">
        <v>110</v>
      </c>
      <c r="U39" s="102"/>
      <c r="V39" s="102"/>
      <c r="W39" s="102"/>
      <c r="X39" s="102"/>
      <c r="Y39" s="61" t="s">
        <v>21</v>
      </c>
      <c r="Z39" s="161"/>
      <c r="AA39" s="161"/>
      <c r="AB39" s="161"/>
      <c r="AC39" s="161"/>
      <c r="AD39" s="161"/>
      <c r="AE39" s="161"/>
      <c r="AF39" s="153"/>
      <c r="AG39" s="154"/>
      <c r="AH39" s="67"/>
      <c r="AI39" s="114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67"/>
      <c r="AX39" s="67"/>
      <c r="AY39" s="32"/>
    </row>
    <row r="40" spans="1:51" ht="14.25" customHeight="1" x14ac:dyDescent="0.15">
      <c r="A40" s="205"/>
      <c r="B40" s="206"/>
      <c r="C40" s="177"/>
      <c r="D40" s="178"/>
      <c r="E40" s="9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91"/>
      <c r="U40" s="92"/>
      <c r="V40" s="92"/>
      <c r="W40" s="92"/>
      <c r="X40" s="34" t="s">
        <v>22</v>
      </c>
      <c r="Y40" s="62"/>
      <c r="Z40" s="187" t="s">
        <v>24</v>
      </c>
      <c r="AA40" s="187"/>
      <c r="AB40" s="187"/>
      <c r="AC40" s="187"/>
      <c r="AD40" s="187"/>
      <c r="AE40" s="187"/>
      <c r="AF40" s="187"/>
      <c r="AG40" s="188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32"/>
    </row>
    <row r="41" spans="1:51" ht="13.5" customHeight="1" x14ac:dyDescent="0.15">
      <c r="A41" s="205"/>
      <c r="B41" s="206"/>
      <c r="C41" s="292" t="s">
        <v>25</v>
      </c>
      <c r="D41" s="293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3"/>
      <c r="R41" s="293"/>
      <c r="S41" s="293"/>
      <c r="T41" s="294"/>
      <c r="U41" s="167">
        <f>SUM(Z8,Z11,Z14,Z23,Z20,Z17,Z26,Z29,Z32,Z35,Z38)</f>
        <v>71000</v>
      </c>
      <c r="V41" s="168"/>
      <c r="W41" s="168"/>
      <c r="X41" s="168"/>
      <c r="Y41" s="168"/>
      <c r="Z41" s="168"/>
      <c r="AA41" s="168"/>
      <c r="AB41" s="168"/>
      <c r="AC41" s="168"/>
      <c r="AD41" s="168"/>
      <c r="AE41" s="163" t="s">
        <v>22</v>
      </c>
      <c r="AF41" s="163"/>
      <c r="AG41" s="164"/>
      <c r="AH41" s="70"/>
      <c r="AI41" s="114" t="s">
        <v>53</v>
      </c>
      <c r="AJ41" s="115" t="s">
        <v>27</v>
      </c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67"/>
      <c r="AX41" s="67"/>
      <c r="AY41" s="32"/>
    </row>
    <row r="42" spans="1:51" ht="13.5" customHeight="1" thickBot="1" x14ac:dyDescent="0.2">
      <c r="A42" s="205"/>
      <c r="B42" s="206"/>
      <c r="C42" s="295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7"/>
      <c r="U42" s="169"/>
      <c r="V42" s="170"/>
      <c r="W42" s="170"/>
      <c r="X42" s="170"/>
      <c r="Y42" s="170"/>
      <c r="Z42" s="170"/>
      <c r="AA42" s="170"/>
      <c r="AB42" s="170"/>
      <c r="AC42" s="170"/>
      <c r="AD42" s="170"/>
      <c r="AE42" s="165"/>
      <c r="AF42" s="165"/>
      <c r="AG42" s="166"/>
      <c r="AH42" s="70"/>
      <c r="AI42" s="114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67"/>
      <c r="AX42" s="67"/>
      <c r="AY42" s="32"/>
    </row>
    <row r="43" spans="1:51" ht="14.25" customHeight="1" x14ac:dyDescent="0.15">
      <c r="A43" s="205"/>
      <c r="B43" s="207"/>
      <c r="C43" s="298" t="s">
        <v>64</v>
      </c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9"/>
      <c r="U43" s="282">
        <f>U4+U41</f>
        <v>71000</v>
      </c>
      <c r="V43" s="283"/>
      <c r="W43" s="283"/>
      <c r="X43" s="283"/>
      <c r="Y43" s="283"/>
      <c r="Z43" s="283"/>
      <c r="AA43" s="283"/>
      <c r="AB43" s="283"/>
      <c r="AC43" s="283"/>
      <c r="AD43" s="283"/>
      <c r="AE43" s="156" t="s">
        <v>22</v>
      </c>
      <c r="AF43" s="156"/>
      <c r="AG43" s="157"/>
      <c r="AH43" s="70"/>
      <c r="AI43" s="114" t="s">
        <v>53</v>
      </c>
      <c r="AJ43" s="115" t="s">
        <v>27</v>
      </c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67"/>
      <c r="AX43" s="67"/>
      <c r="AY43" s="32"/>
    </row>
    <row r="44" spans="1:51" ht="13.5" customHeight="1" x14ac:dyDescent="0.15">
      <c r="A44" s="208"/>
      <c r="B44" s="209"/>
      <c r="C44" s="300"/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1"/>
      <c r="U44" s="284"/>
      <c r="V44" s="285"/>
      <c r="W44" s="285"/>
      <c r="X44" s="285"/>
      <c r="Y44" s="285"/>
      <c r="Z44" s="285"/>
      <c r="AA44" s="285"/>
      <c r="AB44" s="285"/>
      <c r="AC44" s="285"/>
      <c r="AD44" s="285"/>
      <c r="AE44" s="158"/>
      <c r="AF44" s="158"/>
      <c r="AG44" s="159"/>
      <c r="AH44" s="70"/>
      <c r="AI44" s="114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67"/>
      <c r="AX44" s="67"/>
      <c r="AY44" s="32"/>
    </row>
    <row r="45" spans="1:51" ht="13.5" customHeight="1" x14ac:dyDescent="0.15">
      <c r="A45" s="39"/>
      <c r="B45" s="39"/>
      <c r="C45" s="40"/>
      <c r="D45" s="37"/>
      <c r="E45" s="37"/>
      <c r="F45" s="37"/>
      <c r="G45" s="37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41"/>
      <c r="AA45" s="41"/>
      <c r="AB45" s="41"/>
      <c r="AC45" s="41"/>
      <c r="AD45" s="41"/>
      <c r="AE45" s="41"/>
      <c r="AF45" s="41"/>
      <c r="AG45" s="41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67"/>
      <c r="AX45" s="67"/>
      <c r="AY45" s="32"/>
    </row>
    <row r="46" spans="1:51" ht="13.5" customHeight="1" x14ac:dyDescent="0.15">
      <c r="A46" s="195" t="s">
        <v>81</v>
      </c>
      <c r="B46" s="196"/>
      <c r="C46" s="171" t="s">
        <v>6</v>
      </c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2"/>
      <c r="U46" s="286">
        <f>M15*10000</f>
        <v>0</v>
      </c>
      <c r="V46" s="286"/>
      <c r="W46" s="286"/>
      <c r="X46" s="286"/>
      <c r="Y46" s="286"/>
      <c r="Z46" s="286"/>
      <c r="AA46" s="286"/>
      <c r="AB46" s="286"/>
      <c r="AC46" s="286"/>
      <c r="AD46" s="287"/>
      <c r="AE46" s="122" t="s">
        <v>22</v>
      </c>
      <c r="AF46" s="123"/>
      <c r="AG46" s="123"/>
      <c r="AH46" s="70"/>
      <c r="AI46" s="114" t="s">
        <v>53</v>
      </c>
      <c r="AJ46" s="115" t="s">
        <v>27</v>
      </c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67"/>
      <c r="AX46" s="67"/>
      <c r="AY46" s="32"/>
    </row>
    <row r="47" spans="1:51" ht="13.5" customHeight="1" x14ac:dyDescent="0.15">
      <c r="A47" s="197"/>
      <c r="B47" s="198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4"/>
      <c r="U47" s="288"/>
      <c r="V47" s="288"/>
      <c r="W47" s="288"/>
      <c r="X47" s="288"/>
      <c r="Y47" s="288"/>
      <c r="Z47" s="288"/>
      <c r="AA47" s="288"/>
      <c r="AB47" s="288"/>
      <c r="AC47" s="288"/>
      <c r="AD47" s="289"/>
      <c r="AE47" s="124"/>
      <c r="AF47" s="125"/>
      <c r="AG47" s="125"/>
      <c r="AH47" s="70"/>
      <c r="AI47" s="114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67"/>
      <c r="AX47" s="67"/>
      <c r="AY47" s="32"/>
    </row>
    <row r="48" spans="1:51" ht="13.5" customHeight="1" x14ac:dyDescent="0.15">
      <c r="A48" s="197"/>
      <c r="B48" s="198"/>
      <c r="C48" s="193" t="s">
        <v>39</v>
      </c>
      <c r="D48" s="193"/>
      <c r="E48" s="193"/>
      <c r="F48" s="193"/>
      <c r="G48" s="193"/>
      <c r="H48" s="193"/>
      <c r="I48" s="193"/>
      <c r="J48" s="193"/>
      <c r="K48" s="193"/>
      <c r="L48" s="193"/>
      <c r="M48" s="212"/>
      <c r="N48" s="212"/>
      <c r="O48" s="212"/>
      <c r="P48" s="212"/>
      <c r="Q48" s="212"/>
      <c r="R48" s="212"/>
      <c r="S48" s="212"/>
      <c r="T48" s="213"/>
      <c r="U48" s="307">
        <f>-M15*10000+U43</f>
        <v>71000</v>
      </c>
      <c r="V48" s="308"/>
      <c r="W48" s="308"/>
      <c r="X48" s="308"/>
      <c r="Y48" s="308"/>
      <c r="Z48" s="308"/>
      <c r="AA48" s="308"/>
      <c r="AB48" s="308"/>
      <c r="AC48" s="308"/>
      <c r="AD48" s="308"/>
      <c r="AE48" s="311" t="s">
        <v>22</v>
      </c>
      <c r="AF48" s="311"/>
      <c r="AG48" s="312"/>
      <c r="AH48" s="73"/>
      <c r="AI48" s="114" t="s">
        <v>53</v>
      </c>
      <c r="AJ48" s="115" t="s">
        <v>132</v>
      </c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67"/>
      <c r="AX48" s="67"/>
      <c r="AY48" s="32"/>
    </row>
    <row r="49" spans="1:51" ht="13.5" customHeight="1" x14ac:dyDescent="0.15">
      <c r="A49" s="199"/>
      <c r="B49" s="200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214"/>
      <c r="N49" s="214"/>
      <c r="O49" s="214"/>
      <c r="P49" s="214"/>
      <c r="Q49" s="214"/>
      <c r="R49" s="214"/>
      <c r="S49" s="214"/>
      <c r="T49" s="215"/>
      <c r="U49" s="309"/>
      <c r="V49" s="310"/>
      <c r="W49" s="310"/>
      <c r="X49" s="310"/>
      <c r="Y49" s="310"/>
      <c r="Z49" s="310"/>
      <c r="AA49" s="310"/>
      <c r="AB49" s="310"/>
      <c r="AC49" s="310"/>
      <c r="AD49" s="310"/>
      <c r="AE49" s="313"/>
      <c r="AF49" s="313"/>
      <c r="AG49" s="314"/>
      <c r="AH49" s="73"/>
      <c r="AI49" s="114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67"/>
      <c r="AX49" s="67"/>
      <c r="AY49" s="32"/>
    </row>
    <row r="50" spans="1:51" ht="13.5" customHeight="1" x14ac:dyDescent="0.15">
      <c r="A50" s="189" t="s">
        <v>60</v>
      </c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1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67"/>
      <c r="AX50" s="67"/>
      <c r="AY50" s="32"/>
    </row>
    <row r="51" spans="1:51" ht="13.5" customHeight="1" x14ac:dyDescent="0.15">
      <c r="A51" s="326" t="s">
        <v>70</v>
      </c>
      <c r="B51" s="327"/>
      <c r="C51" s="79" t="s">
        <v>0</v>
      </c>
      <c r="D51" s="304" t="s">
        <v>130</v>
      </c>
      <c r="E51" s="304"/>
      <c r="F51" s="304"/>
      <c r="G51" s="305"/>
      <c r="H51" s="302">
        <v>1.2</v>
      </c>
      <c r="I51" s="303"/>
      <c r="J51" s="303"/>
      <c r="K51" s="15" t="s">
        <v>1</v>
      </c>
      <c r="L51" s="240"/>
      <c r="M51" s="135" t="str">
        <f>IF(D51="","",D51)</f>
        <v>都市銀行</v>
      </c>
      <c r="N51" s="136"/>
      <c r="O51" s="128">
        <f>IF(OR($H51=0,$H51=""),"",-PMT($H51/100/12,A52*12,$U46))</f>
        <v>0</v>
      </c>
      <c r="P51" s="128"/>
      <c r="Q51" s="128"/>
      <c r="R51" s="128"/>
      <c r="S51" s="324" t="s">
        <v>22</v>
      </c>
      <c r="T51" s="135" t="str">
        <f>IF(D52="","",D52)</f>
        <v>ろうきん</v>
      </c>
      <c r="U51" s="136"/>
      <c r="V51" s="128">
        <f>IF(OR($H52=0,$H52=""),"",-PMT($H52/100/12,A52*12,$U46))</f>
        <v>0</v>
      </c>
      <c r="W51" s="128"/>
      <c r="X51" s="128"/>
      <c r="Y51" s="128"/>
      <c r="Z51" s="315" t="s">
        <v>22</v>
      </c>
      <c r="AA51" s="139" t="str">
        <f>IF(D53="","",D53)</f>
        <v>フラット25</v>
      </c>
      <c r="AB51" s="136"/>
      <c r="AC51" s="128">
        <f>IF(OR($H53=0,$H53=""),"",-PMT($H53/100/12,A52*12,$U46))</f>
        <v>0</v>
      </c>
      <c r="AD51" s="128"/>
      <c r="AE51" s="128"/>
      <c r="AF51" s="128"/>
      <c r="AG51" s="120" t="s">
        <v>22</v>
      </c>
      <c r="AH51" s="70"/>
      <c r="AI51" s="117" t="s">
        <v>75</v>
      </c>
      <c r="AJ51" s="117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67"/>
      <c r="AX51" s="67"/>
      <c r="AY51" s="32"/>
    </row>
    <row r="52" spans="1:51" ht="13.5" customHeight="1" x14ac:dyDescent="0.15">
      <c r="A52" s="210">
        <f>V15</f>
        <v>35</v>
      </c>
      <c r="B52" s="211"/>
      <c r="C52" s="79" t="s">
        <v>3</v>
      </c>
      <c r="D52" s="304" t="s">
        <v>123</v>
      </c>
      <c r="E52" s="304"/>
      <c r="F52" s="304"/>
      <c r="G52" s="305"/>
      <c r="H52" s="302">
        <v>0.625</v>
      </c>
      <c r="I52" s="303"/>
      <c r="J52" s="303"/>
      <c r="K52" s="15" t="s">
        <v>1</v>
      </c>
      <c r="L52" s="240"/>
      <c r="M52" s="137"/>
      <c r="N52" s="138"/>
      <c r="O52" s="129"/>
      <c r="P52" s="129"/>
      <c r="Q52" s="129"/>
      <c r="R52" s="129"/>
      <c r="S52" s="325"/>
      <c r="T52" s="155"/>
      <c r="U52" s="138"/>
      <c r="V52" s="129"/>
      <c r="W52" s="129"/>
      <c r="X52" s="129"/>
      <c r="Y52" s="129"/>
      <c r="Z52" s="316"/>
      <c r="AA52" s="138"/>
      <c r="AB52" s="138"/>
      <c r="AC52" s="129"/>
      <c r="AD52" s="129"/>
      <c r="AE52" s="129"/>
      <c r="AF52" s="129"/>
      <c r="AG52" s="121"/>
      <c r="AH52" s="70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67"/>
      <c r="AX52" s="67"/>
      <c r="AY52" s="32"/>
    </row>
    <row r="53" spans="1:51" ht="13.5" customHeight="1" x14ac:dyDescent="0.15">
      <c r="A53" s="326" t="s">
        <v>63</v>
      </c>
      <c r="B53" s="327"/>
      <c r="C53" s="79" t="s">
        <v>2</v>
      </c>
      <c r="D53" s="304" t="s">
        <v>131</v>
      </c>
      <c r="E53" s="304"/>
      <c r="F53" s="304"/>
      <c r="G53" s="305"/>
      <c r="H53" s="302">
        <v>1.7</v>
      </c>
      <c r="I53" s="303"/>
      <c r="J53" s="303"/>
      <c r="K53" s="15" t="s">
        <v>1</v>
      </c>
      <c r="L53" s="16"/>
      <c r="M53" s="17"/>
      <c r="N53" s="130" t="s">
        <v>55</v>
      </c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8"/>
      <c r="AH53" s="73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67"/>
      <c r="AX53" s="67"/>
      <c r="AY53" s="32"/>
    </row>
    <row r="54" spans="1:51" ht="13.5" customHeight="1" x14ac:dyDescent="0.15">
      <c r="A54" s="328" t="s">
        <v>58</v>
      </c>
      <c r="B54" s="329"/>
      <c r="C54" s="329"/>
      <c r="D54" s="329"/>
      <c r="E54" s="332">
        <v>12000</v>
      </c>
      <c r="F54" s="332"/>
      <c r="G54" s="332"/>
      <c r="H54" s="332"/>
      <c r="I54" s="19" t="s">
        <v>56</v>
      </c>
      <c r="J54" s="20"/>
      <c r="K54" s="322" t="s">
        <v>57</v>
      </c>
      <c r="L54" s="322"/>
      <c r="M54" s="149" t="str">
        <f>IF(D51="","",D51)</f>
        <v>都市銀行</v>
      </c>
      <c r="N54" s="133"/>
      <c r="O54" s="126">
        <f>IF(E54&lt;&gt;"",IF($H51="","",-PMT($H51/100/12,A52*12,$U46)+E54+E55+E56),"")</f>
        <v>39800</v>
      </c>
      <c r="P54" s="126"/>
      <c r="Q54" s="126"/>
      <c r="R54" s="126"/>
      <c r="S54" s="320" t="s">
        <v>22</v>
      </c>
      <c r="T54" s="291" t="str">
        <f>IF(D52="","",D52)</f>
        <v>ろうきん</v>
      </c>
      <c r="U54" s="133"/>
      <c r="V54" s="126">
        <f>IF(E54&lt;&gt;"",IF($I55="","",-PMT($H52/100/12,A52*12,$U46)+E54+E55+E56),"")</f>
        <v>39800</v>
      </c>
      <c r="W54" s="126"/>
      <c r="X54" s="126"/>
      <c r="Y54" s="126"/>
      <c r="Z54" s="140" t="s">
        <v>22</v>
      </c>
      <c r="AA54" s="132" t="str">
        <f>IF(D53="","",D53)</f>
        <v>フラット25</v>
      </c>
      <c r="AB54" s="133"/>
      <c r="AC54" s="126">
        <f>IF(E54&lt;&gt;"",IF($H53="","",-PMT($H53/100/12,A52*12,$U46)+E54+E55+E56),"")</f>
        <v>39800</v>
      </c>
      <c r="AD54" s="126"/>
      <c r="AE54" s="126"/>
      <c r="AF54" s="126"/>
      <c r="AG54" s="118" t="s">
        <v>22</v>
      </c>
      <c r="AH54" s="70"/>
      <c r="AI54" s="116" t="s">
        <v>76</v>
      </c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67"/>
      <c r="AX54" s="67"/>
      <c r="AY54" s="32"/>
    </row>
    <row r="55" spans="1:51" ht="13.5" customHeight="1" x14ac:dyDescent="0.15">
      <c r="A55" s="330" t="s">
        <v>59</v>
      </c>
      <c r="B55" s="331"/>
      <c r="C55" s="331"/>
      <c r="D55" s="331"/>
      <c r="E55" s="333">
        <v>15800</v>
      </c>
      <c r="F55" s="333"/>
      <c r="G55" s="333"/>
      <c r="H55" s="333"/>
      <c r="I55" s="21" t="s">
        <v>56</v>
      </c>
      <c r="J55" s="22"/>
      <c r="K55" s="323"/>
      <c r="L55" s="323"/>
      <c r="M55" s="150"/>
      <c r="N55" s="134"/>
      <c r="O55" s="127"/>
      <c r="P55" s="127"/>
      <c r="Q55" s="127"/>
      <c r="R55" s="127"/>
      <c r="S55" s="321"/>
      <c r="T55" s="150"/>
      <c r="U55" s="134"/>
      <c r="V55" s="127"/>
      <c r="W55" s="127"/>
      <c r="X55" s="127"/>
      <c r="Y55" s="127"/>
      <c r="Z55" s="141"/>
      <c r="AA55" s="134"/>
      <c r="AB55" s="134"/>
      <c r="AC55" s="127"/>
      <c r="AD55" s="127"/>
      <c r="AE55" s="127"/>
      <c r="AF55" s="127"/>
      <c r="AG55" s="119"/>
      <c r="AH55" s="73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67"/>
      <c r="AX55" s="67"/>
      <c r="AY55" s="32"/>
    </row>
    <row r="56" spans="1:51" ht="13.5" customHeight="1" x14ac:dyDescent="0.15">
      <c r="A56" s="330" t="s">
        <v>65</v>
      </c>
      <c r="B56" s="331"/>
      <c r="C56" s="331"/>
      <c r="D56" s="331"/>
      <c r="E56" s="333">
        <v>12000</v>
      </c>
      <c r="F56" s="333"/>
      <c r="G56" s="333"/>
      <c r="H56" s="333"/>
      <c r="I56" s="21" t="s">
        <v>22</v>
      </c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4"/>
      <c r="AH56" s="70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67"/>
      <c r="AX56" s="67"/>
      <c r="AY56" s="32"/>
    </row>
    <row r="57" spans="1:51" ht="13.5" customHeight="1" x14ac:dyDescent="0.15">
      <c r="A57" s="25"/>
      <c r="B57" s="25"/>
      <c r="C57" s="25"/>
      <c r="D57" s="26"/>
      <c r="E57" s="350" t="s">
        <v>11</v>
      </c>
      <c r="F57" s="350"/>
      <c r="G57" s="350"/>
      <c r="H57" s="351"/>
      <c r="I57" s="290" t="s">
        <v>12</v>
      </c>
      <c r="J57" s="290"/>
      <c r="K57" s="290"/>
      <c r="L57" s="290"/>
      <c r="M57" s="281" t="s">
        <v>14</v>
      </c>
      <c r="N57" s="281"/>
      <c r="O57" s="281"/>
      <c r="P57" s="281"/>
      <c r="Q57" s="145" t="s">
        <v>13</v>
      </c>
      <c r="R57" s="146"/>
      <c r="S57" s="146"/>
      <c r="T57" s="146"/>
      <c r="U57" s="317" t="s">
        <v>7</v>
      </c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9"/>
      <c r="AH57" s="74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67"/>
      <c r="AX57" s="67"/>
      <c r="AY57" s="32"/>
    </row>
    <row r="58" spans="1:51" ht="13.5" customHeight="1" x14ac:dyDescent="0.15">
      <c r="A58" s="27"/>
      <c r="B58" s="27"/>
      <c r="C58" s="28"/>
      <c r="D58" s="29"/>
      <c r="E58" s="344">
        <f>U4</f>
        <v>0</v>
      </c>
      <c r="F58" s="344"/>
      <c r="G58" s="344"/>
      <c r="H58" s="345"/>
      <c r="I58" s="348">
        <f>U41</f>
        <v>71000</v>
      </c>
      <c r="J58" s="348"/>
      <c r="K58" s="348"/>
      <c r="L58" s="348"/>
      <c r="M58" s="337">
        <f>Z6+Z8+Z11</f>
        <v>5000</v>
      </c>
      <c r="N58" s="338"/>
      <c r="O58" s="338"/>
      <c r="P58" s="338"/>
      <c r="Q58" s="340">
        <f>U46</f>
        <v>0</v>
      </c>
      <c r="R58" s="341"/>
      <c r="S58" s="341"/>
      <c r="T58" s="341"/>
      <c r="U58" s="147" t="s">
        <v>38</v>
      </c>
      <c r="V58" s="148"/>
      <c r="W58" s="142">
        <f>E58+I58-M58-Q58</f>
        <v>66000</v>
      </c>
      <c r="X58" s="142"/>
      <c r="Y58" s="142"/>
      <c r="Z58" s="142"/>
      <c r="AA58" s="142"/>
      <c r="AB58" s="142"/>
      <c r="AC58" s="142"/>
      <c r="AD58" s="142"/>
      <c r="AE58" s="142"/>
      <c r="AF58" s="143" t="s">
        <v>22</v>
      </c>
      <c r="AG58" s="144"/>
      <c r="AH58" s="74"/>
      <c r="AI58" s="114" t="s">
        <v>53</v>
      </c>
      <c r="AJ58" s="115" t="s">
        <v>27</v>
      </c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67"/>
      <c r="AX58" s="67"/>
      <c r="AY58" s="32"/>
    </row>
    <row r="59" spans="1:51" ht="13.5" customHeight="1" x14ac:dyDescent="0.15">
      <c r="A59" s="27"/>
      <c r="B59" s="27"/>
      <c r="C59" s="28"/>
      <c r="D59" s="29"/>
      <c r="E59" s="346"/>
      <c r="F59" s="346"/>
      <c r="G59" s="346"/>
      <c r="H59" s="347"/>
      <c r="I59" s="349"/>
      <c r="J59" s="349"/>
      <c r="K59" s="349"/>
      <c r="L59" s="349"/>
      <c r="M59" s="339"/>
      <c r="N59" s="339"/>
      <c r="O59" s="339"/>
      <c r="P59" s="339"/>
      <c r="Q59" s="342"/>
      <c r="R59" s="343"/>
      <c r="S59" s="343"/>
      <c r="T59" s="343"/>
      <c r="U59" s="147"/>
      <c r="V59" s="148"/>
      <c r="W59" s="142"/>
      <c r="X59" s="142"/>
      <c r="Y59" s="142"/>
      <c r="Z59" s="142"/>
      <c r="AA59" s="142"/>
      <c r="AB59" s="142"/>
      <c r="AC59" s="142"/>
      <c r="AD59" s="142"/>
      <c r="AE59" s="142"/>
      <c r="AF59" s="143"/>
      <c r="AG59" s="144"/>
      <c r="AH59" s="75"/>
      <c r="AI59" s="114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67"/>
      <c r="AX59" s="67"/>
      <c r="AY59" s="32"/>
    </row>
    <row r="60" spans="1:51" ht="13.5" customHeight="1" x14ac:dyDescent="0.15">
      <c r="A60" s="30"/>
      <c r="B60" s="30"/>
      <c r="C60" s="30"/>
      <c r="D60" s="31"/>
      <c r="E60" s="334" t="s">
        <v>111</v>
      </c>
      <c r="F60" s="335"/>
      <c r="G60" s="335"/>
      <c r="H60" s="335"/>
      <c r="I60" s="335"/>
      <c r="J60" s="335"/>
      <c r="K60" s="335"/>
      <c r="L60" s="335"/>
      <c r="M60" s="335"/>
      <c r="N60" s="335"/>
      <c r="O60" s="335"/>
      <c r="P60" s="335"/>
      <c r="Q60" s="335"/>
      <c r="R60" s="335"/>
      <c r="S60" s="335"/>
      <c r="T60" s="335"/>
      <c r="U60" s="335"/>
      <c r="V60" s="335"/>
      <c r="W60" s="335"/>
      <c r="X60" s="335"/>
      <c r="Y60" s="335"/>
      <c r="Z60" s="335"/>
      <c r="AA60" s="335"/>
      <c r="AB60" s="335"/>
      <c r="AC60" s="335"/>
      <c r="AD60" s="335"/>
      <c r="AE60" s="335"/>
      <c r="AF60" s="335"/>
      <c r="AG60" s="336"/>
      <c r="AH60" s="76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32"/>
    </row>
    <row r="61" spans="1:51" ht="13.5" customHeight="1" x14ac:dyDescent="0.15">
      <c r="A61" s="306" t="s">
        <v>121</v>
      </c>
      <c r="B61" s="306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7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32"/>
    </row>
    <row r="62" spans="1:51" ht="13.5" customHeight="1" x14ac:dyDescent="0.15">
      <c r="A62" s="82" t="s">
        <v>124</v>
      </c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3" t="s">
        <v>125</v>
      </c>
      <c r="M62" s="83"/>
      <c r="N62" s="83"/>
      <c r="O62" s="83"/>
      <c r="P62" s="83"/>
      <c r="Q62" s="83"/>
      <c r="R62" s="83"/>
      <c r="S62" s="83"/>
      <c r="T62" s="83"/>
      <c r="U62" s="83"/>
      <c r="V62" s="81"/>
      <c r="W62" s="81"/>
      <c r="X62" s="81"/>
      <c r="Y62" s="3"/>
      <c r="Z62" s="3"/>
      <c r="AA62" s="3"/>
      <c r="AB62" s="3"/>
      <c r="AC62" s="3"/>
      <c r="AD62" s="3"/>
      <c r="AE62" s="3"/>
      <c r="AF62" s="3"/>
      <c r="AG62" s="3"/>
      <c r="AH62" s="78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32"/>
    </row>
    <row r="63" spans="1:51" ht="13.5" customHeight="1" x14ac:dyDescent="0.15">
      <c r="A63" s="3"/>
      <c r="B63" s="3"/>
      <c r="C63" s="3"/>
      <c r="D63" s="5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3"/>
    </row>
    <row r="64" spans="1:51" ht="13.5" customHeight="1" x14ac:dyDescent="0.15">
      <c r="A64" s="3"/>
      <c r="B64" s="3"/>
      <c r="C64" s="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1"/>
    </row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</sheetData>
  <sheetProtection algorithmName="SHA-512" hashValue="qNLRWX11enFK/13o5rkrQbVPOi2LQYXeAptciU1wJsfSQHnhUa4Zj2jhxoAuyHzzhOB63gP2NvdoMkhcgzgVxA==" saltValue="b2DgrbxQWnxEXH4FrMoZfw==" spinCount="100000" sheet="1" objects="1" scenarios="1"/>
  <mergeCells count="238">
    <mergeCell ref="AI6:AI7"/>
    <mergeCell ref="AJ6:AV7"/>
    <mergeCell ref="AJ17:AV18"/>
    <mergeCell ref="AI17:AI18"/>
    <mergeCell ref="AI20:AI21"/>
    <mergeCell ref="AJ20:AV21"/>
    <mergeCell ref="A53:B53"/>
    <mergeCell ref="F16:S16"/>
    <mergeCell ref="T16:W16"/>
    <mergeCell ref="T15:U15"/>
    <mergeCell ref="T19:W19"/>
    <mergeCell ref="Q19:R19"/>
    <mergeCell ref="I18:J18"/>
    <mergeCell ref="F18:H19"/>
    <mergeCell ref="F22:N22"/>
    <mergeCell ref="K21:M21"/>
    <mergeCell ref="T21:V21"/>
    <mergeCell ref="K18:N18"/>
    <mergeCell ref="AF20:AG21"/>
    <mergeCell ref="Z19:AG19"/>
    <mergeCell ref="Z16:AG16"/>
    <mergeCell ref="AJ8:AV9"/>
    <mergeCell ref="AJ23:AV24"/>
    <mergeCell ref="Z13:AG13"/>
    <mergeCell ref="A61:AG61"/>
    <mergeCell ref="U48:AD49"/>
    <mergeCell ref="AE48:AG49"/>
    <mergeCell ref="Z51:Z52"/>
    <mergeCell ref="U57:AG57"/>
    <mergeCell ref="S54:S55"/>
    <mergeCell ref="H52:J52"/>
    <mergeCell ref="H51:J51"/>
    <mergeCell ref="K54:L55"/>
    <mergeCell ref="S51:S52"/>
    <mergeCell ref="A51:B51"/>
    <mergeCell ref="O54:R55"/>
    <mergeCell ref="A54:D54"/>
    <mergeCell ref="A55:D55"/>
    <mergeCell ref="A56:D56"/>
    <mergeCell ref="E54:H54"/>
    <mergeCell ref="E55:H55"/>
    <mergeCell ref="E56:H56"/>
    <mergeCell ref="E60:AG60"/>
    <mergeCell ref="M58:P59"/>
    <mergeCell ref="Q58:T59"/>
    <mergeCell ref="E58:H59"/>
    <mergeCell ref="I58:L59"/>
    <mergeCell ref="E57:H57"/>
    <mergeCell ref="M57:P57"/>
    <mergeCell ref="Z31:AG31"/>
    <mergeCell ref="F33:X34"/>
    <mergeCell ref="V51:Y52"/>
    <mergeCell ref="U43:AD44"/>
    <mergeCell ref="U46:AD47"/>
    <mergeCell ref="Z37:AG37"/>
    <mergeCell ref="Z40:AG40"/>
    <mergeCell ref="Z35:AE36"/>
    <mergeCell ref="F39:S40"/>
    <mergeCell ref="T40:W40"/>
    <mergeCell ref="T39:X39"/>
    <mergeCell ref="I57:L57"/>
    <mergeCell ref="T54:U55"/>
    <mergeCell ref="C41:T42"/>
    <mergeCell ref="C43:T44"/>
    <mergeCell ref="H53:J53"/>
    <mergeCell ref="D51:G51"/>
    <mergeCell ref="D52:G52"/>
    <mergeCell ref="D53:G53"/>
    <mergeCell ref="AI11:AI12"/>
    <mergeCell ref="AJ11:AV12"/>
    <mergeCell ref="Z14:AE15"/>
    <mergeCell ref="AI8:AI9"/>
    <mergeCell ref="Z8:AE9"/>
    <mergeCell ref="AF8:AG9"/>
    <mergeCell ref="Z10:AG10"/>
    <mergeCell ref="Z11:AE12"/>
    <mergeCell ref="AF14:AG15"/>
    <mergeCell ref="AJ14:AV15"/>
    <mergeCell ref="AI14:AI15"/>
    <mergeCell ref="AI3:AM3"/>
    <mergeCell ref="U4:AD5"/>
    <mergeCell ref="AE4:AG5"/>
    <mergeCell ref="AI1:AV2"/>
    <mergeCell ref="AJ4:AV5"/>
    <mergeCell ref="AI4:AI5"/>
    <mergeCell ref="AA1:AG1"/>
    <mergeCell ref="U1:V3"/>
    <mergeCell ref="W1:Z1"/>
    <mergeCell ref="W2:AG2"/>
    <mergeCell ref="W3:AG3"/>
    <mergeCell ref="T7:W7"/>
    <mergeCell ref="M15:O15"/>
    <mergeCell ref="Z6:AE7"/>
    <mergeCell ref="AF6:AG7"/>
    <mergeCell ref="AF11:AG12"/>
    <mergeCell ref="V12:X12"/>
    <mergeCell ref="P13:S13"/>
    <mergeCell ref="H13:O13"/>
    <mergeCell ref="F9:G9"/>
    <mergeCell ref="H9:K9"/>
    <mergeCell ref="F10:H10"/>
    <mergeCell ref="M10:P10"/>
    <mergeCell ref="J10:L10"/>
    <mergeCell ref="G6:S7"/>
    <mergeCell ref="T6:X6"/>
    <mergeCell ref="Q10:S10"/>
    <mergeCell ref="O9:X9"/>
    <mergeCell ref="F12:G12"/>
    <mergeCell ref="P12:S12"/>
    <mergeCell ref="Q1:R3"/>
    <mergeCell ref="A14:B44"/>
    <mergeCell ref="A52:B52"/>
    <mergeCell ref="M48:T49"/>
    <mergeCell ref="A1:H2"/>
    <mergeCell ref="A3:H3"/>
    <mergeCell ref="C6:F7"/>
    <mergeCell ref="I1:P3"/>
    <mergeCell ref="S1:T3"/>
    <mergeCell ref="L9:M9"/>
    <mergeCell ref="O4:T5"/>
    <mergeCell ref="M12:O12"/>
    <mergeCell ref="H12:K12"/>
    <mergeCell ref="E11:N11"/>
    <mergeCell ref="E8:N8"/>
    <mergeCell ref="O8:X8"/>
    <mergeCell ref="O11:X11"/>
    <mergeCell ref="E14:U14"/>
    <mergeCell ref="V14:X14"/>
    <mergeCell ref="U10:X10"/>
    <mergeCell ref="V15:W15"/>
    <mergeCell ref="E17:O17"/>
    <mergeCell ref="E26:X26"/>
    <mergeCell ref="L51:L52"/>
    <mergeCell ref="AI43:AI44"/>
    <mergeCell ref="A50:AG50"/>
    <mergeCell ref="AI23:AI24"/>
    <mergeCell ref="Z25:AG25"/>
    <mergeCell ref="AF26:AG27"/>
    <mergeCell ref="AI29:AI30"/>
    <mergeCell ref="AF35:AG36"/>
    <mergeCell ref="AF32:AG33"/>
    <mergeCell ref="AF29:AG30"/>
    <mergeCell ref="Z29:AE30"/>
    <mergeCell ref="Z28:AG28"/>
    <mergeCell ref="AI26:AI27"/>
    <mergeCell ref="AF23:AG24"/>
    <mergeCell ref="Z23:AE24"/>
    <mergeCell ref="Z32:AE33"/>
    <mergeCell ref="C48:L49"/>
    <mergeCell ref="A46:B49"/>
    <mergeCell ref="Z26:AE27"/>
    <mergeCell ref="AI32:AI33"/>
    <mergeCell ref="AI41:AI42"/>
    <mergeCell ref="F30:S31"/>
    <mergeCell ref="T30:X30"/>
    <mergeCell ref="T31:W31"/>
    <mergeCell ref="Z22:AG22"/>
    <mergeCell ref="Z17:AE18"/>
    <mergeCell ref="AF17:AG18"/>
    <mergeCell ref="AJ35:AV36"/>
    <mergeCell ref="AJ32:AV33"/>
    <mergeCell ref="AJ29:AV30"/>
    <mergeCell ref="AI35:AI36"/>
    <mergeCell ref="Z34:AG34"/>
    <mergeCell ref="E29:V29"/>
    <mergeCell ref="Z20:AE21"/>
    <mergeCell ref="AJ41:AV42"/>
    <mergeCell ref="AF38:AG39"/>
    <mergeCell ref="O51:R52"/>
    <mergeCell ref="T51:U52"/>
    <mergeCell ref="AJ43:AV44"/>
    <mergeCell ref="AI38:AI39"/>
    <mergeCell ref="AE43:AG44"/>
    <mergeCell ref="Z38:AE39"/>
    <mergeCell ref="AJ38:AV39"/>
    <mergeCell ref="AE41:AG42"/>
    <mergeCell ref="U41:AD42"/>
    <mergeCell ref="C46:T47"/>
    <mergeCell ref="C8:D40"/>
    <mergeCell ref="E20:O20"/>
    <mergeCell ref="I19:J19"/>
    <mergeCell ref="K19:N19"/>
    <mergeCell ref="P15:Q15"/>
    <mergeCell ref="F15:L15"/>
    <mergeCell ref="R15:S15"/>
    <mergeCell ref="T22:X22"/>
    <mergeCell ref="AJ26:AV27"/>
    <mergeCell ref="F27:S28"/>
    <mergeCell ref="T27:X27"/>
    <mergeCell ref="T28:W28"/>
    <mergeCell ref="AI58:AI59"/>
    <mergeCell ref="AJ58:AV59"/>
    <mergeCell ref="AI46:AI47"/>
    <mergeCell ref="AJ46:AV47"/>
    <mergeCell ref="AI48:AI49"/>
    <mergeCell ref="AI54:AV56"/>
    <mergeCell ref="AI51:AV53"/>
    <mergeCell ref="AJ48:AV49"/>
    <mergeCell ref="AG54:AG55"/>
    <mergeCell ref="AG51:AG52"/>
    <mergeCell ref="AE46:AG47"/>
    <mergeCell ref="AC54:AF55"/>
    <mergeCell ref="AC51:AF52"/>
    <mergeCell ref="N53:AF53"/>
    <mergeCell ref="AA54:AB55"/>
    <mergeCell ref="M51:N52"/>
    <mergeCell ref="AA51:AB52"/>
    <mergeCell ref="Z54:Z55"/>
    <mergeCell ref="W58:AE59"/>
    <mergeCell ref="AF58:AG59"/>
    <mergeCell ref="Q57:T57"/>
    <mergeCell ref="U58:V59"/>
    <mergeCell ref="M54:N55"/>
    <mergeCell ref="V54:Y55"/>
    <mergeCell ref="A62:K62"/>
    <mergeCell ref="L62:U62"/>
    <mergeCell ref="E38:X38"/>
    <mergeCell ref="E35:M35"/>
    <mergeCell ref="N35:X35"/>
    <mergeCell ref="E32:O32"/>
    <mergeCell ref="P32:X32"/>
    <mergeCell ref="B4:N5"/>
    <mergeCell ref="T37:W37"/>
    <mergeCell ref="Q18:X18"/>
    <mergeCell ref="T25:W25"/>
    <mergeCell ref="T24:X24"/>
    <mergeCell ref="F24:S25"/>
    <mergeCell ref="F36:S37"/>
    <mergeCell ref="T36:X36"/>
    <mergeCell ref="A6:B13"/>
    <mergeCell ref="P21:S21"/>
    <mergeCell ref="G21:J21"/>
    <mergeCell ref="O22:R22"/>
    <mergeCell ref="W29:X29"/>
    <mergeCell ref="E23:R23"/>
    <mergeCell ref="S23:X23"/>
    <mergeCell ref="P17:X17"/>
    <mergeCell ref="P20:X20"/>
  </mergeCells>
  <phoneticPr fontId="1"/>
  <dataValidations count="2">
    <dataValidation type="list" allowBlank="1" showInputMessage="1" showErrorMessage="1" sqref="E20:O20" xr:uid="{00000000-0002-0000-0000-000000000000}">
      <formula1>$BR$1:$BR$2</formula1>
    </dataValidation>
    <dataValidation type="list" allowBlank="1" showInputMessage="1" showErrorMessage="1" sqref="E17:O17" xr:uid="{00000000-0002-0000-0000-000002000000}">
      <formula1>$BI$1:$BI$3</formula1>
    </dataValidation>
  </dataValidations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テンプレート</vt:lpstr>
      <vt:lpstr>テンプレート!Print_Area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2020-11-26T01:26:56Z</dcterms:created>
  <dcterms:modified xsi:type="dcterms:W3CDTF">2021-02-24T10:58:29Z</dcterms:modified>
</cp:coreProperties>
</file>